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1.xml" ContentType="application/vnd.openxmlformats-officedocument.spreadsheetml.pivot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ivotTables/pivotTable2.xml" ContentType="application/vnd.openxmlformats-officedocument.spreadsheetml.pivotTable+xml"/>
  <Override PartName="/xl/drawings/drawing16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7.xml" ContentType="application/vnd.openxmlformats-officedocument.drawing+xml"/>
  <Override PartName="/xl/pivotTables/pivotTable6.xml" ContentType="application/vnd.openxmlformats-officedocument.spreadsheetml.pivotTable+xml"/>
  <Override PartName="/xl/drawings/drawing18.xml" ContentType="application/vnd.openxmlformats-officedocument.drawing+xml"/>
  <Override PartName="/xl/pivotTables/pivotTable7.xml" ContentType="application/vnd.openxmlformats-officedocument.spreadsheetml.pivotTable+xml"/>
  <Override PartName="/xl/drawings/drawing19.xml" ContentType="application/vnd.openxmlformats-officedocument.drawing+xml"/>
  <Override PartName="/xl/pivotTables/pivotTable8.xml" ContentType="application/vnd.openxmlformats-officedocument.spreadsheetml.pivotTable+xml"/>
  <Override PartName="/xl/drawings/drawing20.xml" ContentType="application/vnd.openxmlformats-officedocument.drawing+xml"/>
  <Override PartName="/xl/pivotTables/pivotTable9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ivotTables/pivotTable10.xml" ContentType="application/vnd.openxmlformats-officedocument.spreadsheetml.pivotTable+xml"/>
  <Override PartName="/xl/drawings/drawing24.xml" ContentType="application/vnd.openxmlformats-officedocument.drawing+xml"/>
  <Override PartName="/xl/pivotTables/pivotTable11.xml" ContentType="application/vnd.openxmlformats-officedocument.spreadsheetml.pivotTable+xml"/>
  <Override PartName="/xl/drawings/drawing25.xml" ContentType="application/vnd.openxmlformats-officedocument.drawing+xml"/>
  <Override PartName="/xl/pivotTables/pivotTable12.xml" ContentType="application/vnd.openxmlformats-officedocument.spreadsheetml.pivotTable+xml"/>
  <Override PartName="/xl/drawings/drawing26.xml" ContentType="application/vnd.openxmlformats-officedocument.drawing+xml"/>
  <Override PartName="/xl/pivotTables/pivotTable13.xml" ContentType="application/vnd.openxmlformats-officedocument.spreadsheetml.pivotTable+xml"/>
  <Override PartName="/xl/drawings/drawing27.xml" ContentType="application/vnd.openxmlformats-officedocument.drawing+xml"/>
  <Override PartName="/xl/pivotTables/pivotTable14.xml" ContentType="application/vnd.openxmlformats-officedocument.spreadsheetml.pivotTable+xml"/>
  <Override PartName="/xl/drawings/drawing28.xml" ContentType="application/vnd.openxmlformats-officedocument.drawing+xml"/>
  <Override PartName="/xl/pivotTables/pivotTable15.xml" ContentType="application/vnd.openxmlformats-officedocument.spreadsheetml.pivotTable+xml"/>
  <Override PartName="/xl/drawings/drawing29.xml" ContentType="application/vnd.openxmlformats-officedocument.drawing+xml"/>
  <Override PartName="/xl/pivotTables/pivotTable16.xml" ContentType="application/vnd.openxmlformats-officedocument.spreadsheetml.pivotTable+xml"/>
  <Override PartName="/xl/drawings/drawing30.xml" ContentType="application/vnd.openxmlformats-officedocument.drawing+xml"/>
  <Override PartName="/xl/pivotTables/pivotTable17.xml" ContentType="application/vnd.openxmlformats-officedocument.spreadsheetml.pivotTable+xml"/>
  <Override PartName="/xl/drawings/drawing31.xml" ContentType="application/vnd.openxmlformats-officedocument.drawing+xml"/>
  <Override PartName="/xl/pivotTables/pivotTable18.xml" ContentType="application/vnd.openxmlformats-officedocument.spreadsheetml.pivotTable+xml"/>
  <Override PartName="/xl/drawings/drawing32.xml" ContentType="application/vnd.openxmlformats-officedocument.drawing+xml"/>
  <Override PartName="/xl/pivotTables/pivotTable19.xml" ContentType="application/vnd.openxmlformats-officedocument.spreadsheetml.pivotTable+xml"/>
  <Override PartName="/xl/drawings/drawing33.xml" ContentType="application/vnd.openxmlformats-officedocument.drawing+xml"/>
  <Override PartName="/xl/pivotTables/pivotTable20.xml" ContentType="application/vnd.openxmlformats-officedocument.spreadsheetml.pivotTable+xml"/>
  <Override PartName="/xl/drawings/drawing34.xml" ContentType="application/vnd.openxmlformats-officedocument.drawing+xml"/>
  <Override PartName="/xl/pivotTables/pivotTable21.xml" ContentType="application/vnd.openxmlformats-officedocument.spreadsheetml.pivotTable+xml"/>
  <Override PartName="/xl/drawings/drawing35.xml" ContentType="application/vnd.openxmlformats-officedocument.drawing+xml"/>
  <Override PartName="/xl/pivotTables/pivotTable22.xml" ContentType="application/vnd.openxmlformats-officedocument.spreadsheetml.pivotTable+xml"/>
  <Override PartName="/xl/drawings/drawing36.xml" ContentType="application/vnd.openxmlformats-officedocument.drawing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TRABAJOS A OLGUIN\2017\ESTADOS FINANCIEROS\"/>
    </mc:Choice>
  </mc:AlternateContent>
  <bookViews>
    <workbookView xWindow="0" yWindow="0" windowWidth="20490" windowHeight="7755" firstSheet="17" activeTab="13"/>
  </bookViews>
  <sheets>
    <sheet name="Edo. Sit. Financiera" sheetId="1" r:id="rId1"/>
    <sheet name="Edo. de Actividades" sheetId="2" r:id="rId2"/>
    <sheet name="Edo. Vari. Haci. Pub." sheetId="3" r:id="rId3"/>
    <sheet name="Edo. de Cambios Sit. Financ." sheetId="4" r:id="rId4"/>
    <sheet name="Edo. de Flujo Efec." sheetId="5" r:id="rId5"/>
    <sheet name="Edo. Ana. Activo" sheetId="6" r:id="rId6"/>
    <sheet name="Edo. Ana. Deu. y Pas." sheetId="7" r:id="rId7"/>
    <sheet name="BALANZA DE COMPROBACION" sheetId="13" r:id="rId8"/>
    <sheet name="GOB. EDO" sheetId="9" r:id="rId9"/>
    <sheet name="R. SUB" sheetId="10" r:id="rId10"/>
    <sheet name="DET. SUB." sheetId="11" r:id="rId11"/>
    <sheet name="RESUMEN CONCILIACIONES" sheetId="12" r:id="rId12"/>
    <sheet name="CTAS. BAN" sheetId="14" r:id="rId13"/>
    <sheet name="ESTADO ANALITICO DE INGRESOS " sheetId="15" r:id="rId14"/>
    <sheet name="EDO ANA.  DE ING.   X FINANCIAM" sheetId="16" r:id="rId15"/>
    <sheet name="EDO.ANA. PRESUP EGRESOS " sheetId="17" r:id="rId16"/>
    <sheet name="POR TIPO DE GASTO" sheetId="18" r:id="rId17"/>
    <sheet name="CLASIFICACIÓN   ADMINISTRATIVA" sheetId="19" r:id="rId18"/>
    <sheet name="CLASIFICACIÓN  ADMON " sheetId="20" r:id="rId19"/>
    <sheet name="CLASIFICACIÓN  FED EST" sheetId="21" r:id="rId20"/>
    <sheet name="CLASIFICACION  FUNCIONAL" sheetId="22" r:id="rId21"/>
    <sheet name="ENDEUDAMIENTO NETO " sheetId="23" r:id="rId22"/>
    <sheet name="INTERESES DE LA DEUDA " sheetId="24" r:id="rId23"/>
    <sheet name="GASTO POR CATEGORIA PROGRAMATIC" sheetId="25" r:id="rId24"/>
    <sheet name="FEDERAL" sheetId="26" r:id="rId25"/>
    <sheet name="ESTATAL" sheetId="27" r:id="rId26"/>
    <sheet name="INGRESOS PROPIOS" sheetId="28" r:id="rId27"/>
    <sheet name="PROMEP-PRODEP" sheetId="29" r:id="rId28"/>
    <sheet name="FONDOS" sheetId="30" r:id="rId29"/>
    <sheet name="FAM" sheetId="31" r:id="rId30"/>
    <sheet name="ESTIMULOS FISCALES " sheetId="32" r:id="rId31"/>
    <sheet name="CONACYT" sheetId="33" r:id="rId32"/>
    <sheet name="CONACYT 2016" sheetId="34" r:id="rId33"/>
    <sheet name="CONCYTEQ" sheetId="35" r:id="rId34"/>
    <sheet name="FONDO MIXTO " sheetId="36" r:id="rId35"/>
    <sheet name="PFCE" sheetId="37" r:id="rId36"/>
    <sheet name="PORTAL DE ACCESO 2017" sheetId="38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______DHR06" localSheetId="12">#REF!</definedName>
    <definedName name="________DHR06">#REF!</definedName>
    <definedName name="________DRH01" localSheetId="12">#REF!</definedName>
    <definedName name="________DRH01">#REF!</definedName>
    <definedName name="________DRH02" localSheetId="12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17">#REF!</definedName>
    <definedName name="_______DHR06" localSheetId="18">#REF!</definedName>
    <definedName name="_______DHR06" localSheetId="19">#REF!</definedName>
    <definedName name="_______DHR06" localSheetId="20">#REF!</definedName>
    <definedName name="_______DHR06" localSheetId="31">#REF!</definedName>
    <definedName name="_______DHR06" localSheetId="32">#REF!</definedName>
    <definedName name="_______DHR06" localSheetId="33">#REF!</definedName>
    <definedName name="_______DHR06" localSheetId="14">#REF!</definedName>
    <definedName name="_______DHR06" localSheetId="15">#REF!</definedName>
    <definedName name="_______DHR06" localSheetId="21">#REF!</definedName>
    <definedName name="_______DHR06" localSheetId="13">#REF!</definedName>
    <definedName name="_______DHR06" localSheetId="25">#REF!</definedName>
    <definedName name="_______DHR06" localSheetId="30">#REF!</definedName>
    <definedName name="_______DHR06" localSheetId="29">#REF!</definedName>
    <definedName name="_______DHR06" localSheetId="24">#REF!</definedName>
    <definedName name="_______DHR06" localSheetId="34">#REF!</definedName>
    <definedName name="_______DHR06" localSheetId="28">#REF!</definedName>
    <definedName name="_______DHR06" localSheetId="23">#REF!</definedName>
    <definedName name="_______DHR06" localSheetId="26">#REF!</definedName>
    <definedName name="_______DHR06" localSheetId="22">#REF!</definedName>
    <definedName name="_______DHR06" localSheetId="35">#REF!</definedName>
    <definedName name="_______DHR06" localSheetId="16">#REF!</definedName>
    <definedName name="_______DHR06" localSheetId="36">#REF!</definedName>
    <definedName name="_______DHR06" localSheetId="27">#REF!</definedName>
    <definedName name="_______DHR06">#REF!</definedName>
    <definedName name="_______DRH01" localSheetId="31">#REF!</definedName>
    <definedName name="_______DRH01" localSheetId="32">#REF!</definedName>
    <definedName name="_______DRH01" localSheetId="33">#REF!</definedName>
    <definedName name="_______DRH01" localSheetId="25">#REF!</definedName>
    <definedName name="_______DRH01" localSheetId="30">#REF!</definedName>
    <definedName name="_______DRH01" localSheetId="29">#REF!</definedName>
    <definedName name="_______DRH01" localSheetId="24">#REF!</definedName>
    <definedName name="_______DRH01" localSheetId="34">#REF!</definedName>
    <definedName name="_______DRH01" localSheetId="28">#REF!</definedName>
    <definedName name="_______DRH01" localSheetId="26">#REF!</definedName>
    <definedName name="_______DRH01" localSheetId="35">#REF!</definedName>
    <definedName name="_______DRH01" localSheetId="36">#REF!</definedName>
    <definedName name="_______DRH01" localSheetId="27">#REF!</definedName>
    <definedName name="_______DRH01">#REF!</definedName>
    <definedName name="_______DRH02" localSheetId="31">#REF!</definedName>
    <definedName name="_______DRH02" localSheetId="32">#REF!</definedName>
    <definedName name="_______DRH02" localSheetId="33">#REF!</definedName>
    <definedName name="_______DRH02" localSheetId="25">#REF!</definedName>
    <definedName name="_______DRH02" localSheetId="30">#REF!</definedName>
    <definedName name="_______DRH02" localSheetId="29">#REF!</definedName>
    <definedName name="_______DRH02" localSheetId="24">#REF!</definedName>
    <definedName name="_______DRH02" localSheetId="34">#REF!</definedName>
    <definedName name="_______DRH02" localSheetId="28">#REF!</definedName>
    <definedName name="_______DRH02" localSheetId="26">#REF!</definedName>
    <definedName name="_______DRH02" localSheetId="35">#REF!</definedName>
    <definedName name="_______DRH02" localSheetId="36">#REF!</definedName>
    <definedName name="_______DRH02" localSheetId="27">#REF!</definedName>
    <definedName name="_______DRH02">#REF!</definedName>
    <definedName name="_______DRH03" localSheetId="31">#REF!</definedName>
    <definedName name="_______DRH03" localSheetId="32">#REF!</definedName>
    <definedName name="_______DRH03" localSheetId="33">#REF!</definedName>
    <definedName name="_______DRH03" localSheetId="25">#REF!</definedName>
    <definedName name="_______DRH03" localSheetId="30">#REF!</definedName>
    <definedName name="_______DRH03" localSheetId="29">#REF!</definedName>
    <definedName name="_______DRH03" localSheetId="24">#REF!</definedName>
    <definedName name="_______DRH03" localSheetId="34">#REF!</definedName>
    <definedName name="_______DRH03" localSheetId="28">#REF!</definedName>
    <definedName name="_______DRH03" localSheetId="26">#REF!</definedName>
    <definedName name="_______DRH03" localSheetId="35">#REF!</definedName>
    <definedName name="_______DRH03" localSheetId="36">#REF!</definedName>
    <definedName name="_______DRH03" localSheetId="27">#REF!</definedName>
    <definedName name="_______DRH03">#REF!</definedName>
    <definedName name="_______DRH04" localSheetId="31">#REF!</definedName>
    <definedName name="_______DRH04" localSheetId="32">#REF!</definedName>
    <definedName name="_______DRH04" localSheetId="33">#REF!</definedName>
    <definedName name="_______DRH04" localSheetId="25">#REF!</definedName>
    <definedName name="_______DRH04" localSheetId="30">#REF!</definedName>
    <definedName name="_______DRH04" localSheetId="29">#REF!</definedName>
    <definedName name="_______DRH04" localSheetId="24">#REF!</definedName>
    <definedName name="_______DRH04" localSheetId="34">#REF!</definedName>
    <definedName name="_______DRH04" localSheetId="28">#REF!</definedName>
    <definedName name="_______DRH04" localSheetId="26">#REF!</definedName>
    <definedName name="_______DRH04" localSheetId="35">#REF!</definedName>
    <definedName name="_______DRH04" localSheetId="36">#REF!</definedName>
    <definedName name="_______DRH04" localSheetId="27">#REF!</definedName>
    <definedName name="_______DRH04">#REF!</definedName>
    <definedName name="_______DRH05" localSheetId="31">#REF!</definedName>
    <definedName name="_______DRH05" localSheetId="32">#REF!</definedName>
    <definedName name="_______DRH05" localSheetId="33">#REF!</definedName>
    <definedName name="_______DRH05" localSheetId="25">#REF!</definedName>
    <definedName name="_______DRH05" localSheetId="30">#REF!</definedName>
    <definedName name="_______DRH05" localSheetId="29">#REF!</definedName>
    <definedName name="_______DRH05" localSheetId="24">#REF!</definedName>
    <definedName name="_______DRH05" localSheetId="34">#REF!</definedName>
    <definedName name="_______DRH05" localSheetId="28">#REF!</definedName>
    <definedName name="_______DRH05" localSheetId="26">#REF!</definedName>
    <definedName name="_______DRH05" localSheetId="35">#REF!</definedName>
    <definedName name="_______DRH05" localSheetId="36">#REF!</definedName>
    <definedName name="_______DRH05" localSheetId="27">#REF!</definedName>
    <definedName name="_______DRH05">#REF!</definedName>
    <definedName name="_______DRH06" localSheetId="31">#REF!</definedName>
    <definedName name="_______DRH06" localSheetId="32">#REF!</definedName>
    <definedName name="_______DRH06" localSheetId="33">#REF!</definedName>
    <definedName name="_______DRH06" localSheetId="25">#REF!</definedName>
    <definedName name="_______DRH06" localSheetId="30">#REF!</definedName>
    <definedName name="_______DRH06" localSheetId="29">#REF!</definedName>
    <definedName name="_______DRH06" localSheetId="24">#REF!</definedName>
    <definedName name="_______DRH06" localSheetId="34">#REF!</definedName>
    <definedName name="_______DRH06" localSheetId="28">#REF!</definedName>
    <definedName name="_______DRH06" localSheetId="26">#REF!</definedName>
    <definedName name="_______DRH06" localSheetId="35">#REF!</definedName>
    <definedName name="_______DRH06" localSheetId="36">#REF!</definedName>
    <definedName name="_______DRH06" localSheetId="27">#REF!</definedName>
    <definedName name="_______DRH06">#REF!</definedName>
    <definedName name="______DHR06" localSheetId="31">#REF!</definedName>
    <definedName name="______DHR06" localSheetId="32">#REF!</definedName>
    <definedName name="______DHR06" localSheetId="33">#REF!</definedName>
    <definedName name="______DHR06" localSheetId="25">#REF!</definedName>
    <definedName name="______DHR06" localSheetId="30">#REF!</definedName>
    <definedName name="______DHR06" localSheetId="29">#REF!</definedName>
    <definedName name="______DHR06" localSheetId="24">#REF!</definedName>
    <definedName name="______DHR06" localSheetId="34">#REF!</definedName>
    <definedName name="______DHR06" localSheetId="28">#REF!</definedName>
    <definedName name="______DHR06" localSheetId="26">#REF!</definedName>
    <definedName name="______DHR06" localSheetId="35">#REF!</definedName>
    <definedName name="______DHR06" localSheetId="36">#REF!</definedName>
    <definedName name="______DHR06" localSheetId="27">#REF!</definedName>
    <definedName name="______DHR06">#REF!</definedName>
    <definedName name="______DRH01" localSheetId="31">#REF!</definedName>
    <definedName name="______DRH01" localSheetId="32">#REF!</definedName>
    <definedName name="______DRH01" localSheetId="33">#REF!</definedName>
    <definedName name="______DRH01" localSheetId="25">#REF!</definedName>
    <definedName name="______DRH01" localSheetId="30">#REF!</definedName>
    <definedName name="______DRH01" localSheetId="29">#REF!</definedName>
    <definedName name="______DRH01" localSheetId="24">#REF!</definedName>
    <definedName name="______DRH01" localSheetId="34">#REF!</definedName>
    <definedName name="______DRH01" localSheetId="28">#REF!</definedName>
    <definedName name="______DRH01" localSheetId="26">#REF!</definedName>
    <definedName name="______DRH01" localSheetId="35">#REF!</definedName>
    <definedName name="______DRH01" localSheetId="36">#REF!</definedName>
    <definedName name="______DRH01" localSheetId="27">#REF!</definedName>
    <definedName name="______DRH01">#REF!</definedName>
    <definedName name="______DRH02" localSheetId="31">#REF!</definedName>
    <definedName name="______DRH02" localSheetId="32">#REF!</definedName>
    <definedName name="______DRH02" localSheetId="33">#REF!</definedName>
    <definedName name="______DRH02" localSheetId="25">#REF!</definedName>
    <definedName name="______DRH02" localSheetId="30">#REF!</definedName>
    <definedName name="______DRH02" localSheetId="29">#REF!</definedName>
    <definedName name="______DRH02" localSheetId="24">#REF!</definedName>
    <definedName name="______DRH02" localSheetId="34">#REF!</definedName>
    <definedName name="______DRH02" localSheetId="28">#REF!</definedName>
    <definedName name="______DRH02" localSheetId="26">#REF!</definedName>
    <definedName name="______DRH02" localSheetId="35">#REF!</definedName>
    <definedName name="______DRH02" localSheetId="36">#REF!</definedName>
    <definedName name="______DRH02" localSheetId="27">#REF!</definedName>
    <definedName name="______DRH02">#REF!</definedName>
    <definedName name="______DRH03" localSheetId="31">#REF!</definedName>
    <definedName name="______DRH03" localSheetId="32">#REF!</definedName>
    <definedName name="______DRH03" localSheetId="33">#REF!</definedName>
    <definedName name="______DRH03" localSheetId="25">#REF!</definedName>
    <definedName name="______DRH03" localSheetId="30">#REF!</definedName>
    <definedName name="______DRH03" localSheetId="29">#REF!</definedName>
    <definedName name="______DRH03" localSheetId="24">#REF!</definedName>
    <definedName name="______DRH03" localSheetId="34">#REF!</definedName>
    <definedName name="______DRH03" localSheetId="28">#REF!</definedName>
    <definedName name="______DRH03" localSheetId="26">#REF!</definedName>
    <definedName name="______DRH03" localSheetId="35">#REF!</definedName>
    <definedName name="______DRH03" localSheetId="36">#REF!</definedName>
    <definedName name="______DRH03" localSheetId="27">#REF!</definedName>
    <definedName name="______DRH03">#REF!</definedName>
    <definedName name="______DRH04" localSheetId="31">#REF!</definedName>
    <definedName name="______DRH04" localSheetId="32">#REF!</definedName>
    <definedName name="______DRH04" localSheetId="33">#REF!</definedName>
    <definedName name="______DRH04" localSheetId="25">#REF!</definedName>
    <definedName name="______DRH04" localSheetId="30">#REF!</definedName>
    <definedName name="______DRH04" localSheetId="29">#REF!</definedName>
    <definedName name="______DRH04" localSheetId="24">#REF!</definedName>
    <definedName name="______DRH04" localSheetId="34">#REF!</definedName>
    <definedName name="______DRH04" localSheetId="28">#REF!</definedName>
    <definedName name="______DRH04" localSheetId="26">#REF!</definedName>
    <definedName name="______DRH04" localSheetId="35">#REF!</definedName>
    <definedName name="______DRH04" localSheetId="36">#REF!</definedName>
    <definedName name="______DRH04" localSheetId="27">#REF!</definedName>
    <definedName name="______DRH04">#REF!</definedName>
    <definedName name="______DRH05" localSheetId="31">#REF!</definedName>
    <definedName name="______DRH05" localSheetId="32">#REF!</definedName>
    <definedName name="______DRH05" localSheetId="33">#REF!</definedName>
    <definedName name="______DRH05" localSheetId="25">#REF!</definedName>
    <definedName name="______DRH05" localSheetId="30">#REF!</definedName>
    <definedName name="______DRH05" localSheetId="29">#REF!</definedName>
    <definedName name="______DRH05" localSheetId="24">#REF!</definedName>
    <definedName name="______DRH05" localSheetId="34">#REF!</definedName>
    <definedName name="______DRH05" localSheetId="28">#REF!</definedName>
    <definedName name="______DRH05" localSheetId="26">#REF!</definedName>
    <definedName name="______DRH05" localSheetId="35">#REF!</definedName>
    <definedName name="______DRH05" localSheetId="36">#REF!</definedName>
    <definedName name="______DRH05" localSheetId="27">#REF!</definedName>
    <definedName name="______DRH05">#REF!</definedName>
    <definedName name="______DRH06" localSheetId="31">#REF!</definedName>
    <definedName name="______DRH06" localSheetId="32">#REF!</definedName>
    <definedName name="______DRH06" localSheetId="33">#REF!</definedName>
    <definedName name="______DRH06" localSheetId="25">#REF!</definedName>
    <definedName name="______DRH06" localSheetId="30">#REF!</definedName>
    <definedName name="______DRH06" localSheetId="29">#REF!</definedName>
    <definedName name="______DRH06" localSheetId="24">#REF!</definedName>
    <definedName name="______DRH06" localSheetId="34">#REF!</definedName>
    <definedName name="______DRH06" localSheetId="28">#REF!</definedName>
    <definedName name="______DRH06" localSheetId="26">#REF!</definedName>
    <definedName name="______DRH06" localSheetId="35">#REF!</definedName>
    <definedName name="______DRH06" localSheetId="36">#REF!</definedName>
    <definedName name="______DRH06" localSheetId="27">#REF!</definedName>
    <definedName name="______DRH06">#REF!</definedName>
    <definedName name="_____DHR06" localSheetId="31">#REF!</definedName>
    <definedName name="_____DHR06" localSheetId="32">#REF!</definedName>
    <definedName name="_____DHR06" localSheetId="33">#REF!</definedName>
    <definedName name="_____DHR06" localSheetId="25">#REF!</definedName>
    <definedName name="_____DHR06" localSheetId="30">#REF!</definedName>
    <definedName name="_____DHR06" localSheetId="29">#REF!</definedName>
    <definedName name="_____DHR06" localSheetId="24">#REF!</definedName>
    <definedName name="_____DHR06" localSheetId="34">#REF!</definedName>
    <definedName name="_____DHR06" localSheetId="28">#REF!</definedName>
    <definedName name="_____DHR06" localSheetId="26">#REF!</definedName>
    <definedName name="_____DHR06" localSheetId="35">#REF!</definedName>
    <definedName name="_____DHR06" localSheetId="36">#REF!</definedName>
    <definedName name="_____DHR06" localSheetId="27">#REF!</definedName>
    <definedName name="_____DHR06">#REF!</definedName>
    <definedName name="_____DRH01" localSheetId="31">#REF!</definedName>
    <definedName name="_____DRH01" localSheetId="32">#REF!</definedName>
    <definedName name="_____DRH01" localSheetId="33">#REF!</definedName>
    <definedName name="_____DRH01" localSheetId="25">#REF!</definedName>
    <definedName name="_____DRH01" localSheetId="30">#REF!</definedName>
    <definedName name="_____DRH01" localSheetId="29">#REF!</definedName>
    <definedName name="_____DRH01" localSheetId="24">#REF!</definedName>
    <definedName name="_____DRH01" localSheetId="34">#REF!</definedName>
    <definedName name="_____DRH01" localSheetId="28">#REF!</definedName>
    <definedName name="_____DRH01" localSheetId="26">#REF!</definedName>
    <definedName name="_____DRH01" localSheetId="35">#REF!</definedName>
    <definedName name="_____DRH01" localSheetId="36">#REF!</definedName>
    <definedName name="_____DRH01" localSheetId="27">#REF!</definedName>
    <definedName name="_____DRH01">#REF!</definedName>
    <definedName name="_____DRH02" localSheetId="31">#REF!</definedName>
    <definedName name="_____DRH02" localSheetId="32">#REF!</definedName>
    <definedName name="_____DRH02" localSheetId="33">#REF!</definedName>
    <definedName name="_____DRH02" localSheetId="25">#REF!</definedName>
    <definedName name="_____DRH02" localSheetId="30">#REF!</definedName>
    <definedName name="_____DRH02" localSheetId="29">#REF!</definedName>
    <definedName name="_____DRH02" localSheetId="24">#REF!</definedName>
    <definedName name="_____DRH02" localSheetId="34">#REF!</definedName>
    <definedName name="_____DRH02" localSheetId="28">#REF!</definedName>
    <definedName name="_____DRH02" localSheetId="26">#REF!</definedName>
    <definedName name="_____DRH02" localSheetId="35">#REF!</definedName>
    <definedName name="_____DRH02" localSheetId="36">#REF!</definedName>
    <definedName name="_____DRH02" localSheetId="27">#REF!</definedName>
    <definedName name="_____DRH02">#REF!</definedName>
    <definedName name="_____DRH03" localSheetId="31">#REF!</definedName>
    <definedName name="_____DRH03" localSheetId="32">#REF!</definedName>
    <definedName name="_____DRH03" localSheetId="33">#REF!</definedName>
    <definedName name="_____DRH03" localSheetId="25">#REF!</definedName>
    <definedName name="_____DRH03" localSheetId="30">#REF!</definedName>
    <definedName name="_____DRH03" localSheetId="29">#REF!</definedName>
    <definedName name="_____DRH03" localSheetId="24">#REF!</definedName>
    <definedName name="_____DRH03" localSheetId="34">#REF!</definedName>
    <definedName name="_____DRH03" localSheetId="28">#REF!</definedName>
    <definedName name="_____DRH03" localSheetId="26">#REF!</definedName>
    <definedName name="_____DRH03" localSheetId="35">#REF!</definedName>
    <definedName name="_____DRH03" localSheetId="36">#REF!</definedName>
    <definedName name="_____DRH03" localSheetId="27">#REF!</definedName>
    <definedName name="_____DRH03">#REF!</definedName>
    <definedName name="_____DRH04" localSheetId="31">#REF!</definedName>
    <definedName name="_____DRH04" localSheetId="32">#REF!</definedName>
    <definedName name="_____DRH04" localSheetId="33">#REF!</definedName>
    <definedName name="_____DRH04" localSheetId="25">#REF!</definedName>
    <definedName name="_____DRH04" localSheetId="30">#REF!</definedName>
    <definedName name="_____DRH04" localSheetId="29">#REF!</definedName>
    <definedName name="_____DRH04" localSheetId="24">#REF!</definedName>
    <definedName name="_____DRH04" localSheetId="34">#REF!</definedName>
    <definedName name="_____DRH04" localSheetId="28">#REF!</definedName>
    <definedName name="_____DRH04" localSheetId="26">#REF!</definedName>
    <definedName name="_____DRH04" localSheetId="35">#REF!</definedName>
    <definedName name="_____DRH04" localSheetId="36">#REF!</definedName>
    <definedName name="_____DRH04" localSheetId="27">#REF!</definedName>
    <definedName name="_____DRH04">#REF!</definedName>
    <definedName name="_____DRH05" localSheetId="31">#REF!</definedName>
    <definedName name="_____DRH05" localSheetId="32">#REF!</definedName>
    <definedName name="_____DRH05" localSheetId="33">#REF!</definedName>
    <definedName name="_____DRH05" localSheetId="25">#REF!</definedName>
    <definedName name="_____DRH05" localSheetId="30">#REF!</definedName>
    <definedName name="_____DRH05" localSheetId="29">#REF!</definedName>
    <definedName name="_____DRH05" localSheetId="24">#REF!</definedName>
    <definedName name="_____DRH05" localSheetId="34">#REF!</definedName>
    <definedName name="_____DRH05" localSheetId="28">#REF!</definedName>
    <definedName name="_____DRH05" localSheetId="26">#REF!</definedName>
    <definedName name="_____DRH05" localSheetId="35">#REF!</definedName>
    <definedName name="_____DRH05" localSheetId="36">#REF!</definedName>
    <definedName name="_____DRH05" localSheetId="27">#REF!</definedName>
    <definedName name="_____DRH05">#REF!</definedName>
    <definedName name="_____DRH06" localSheetId="31">#REF!</definedName>
    <definedName name="_____DRH06" localSheetId="32">#REF!</definedName>
    <definedName name="_____DRH06" localSheetId="33">#REF!</definedName>
    <definedName name="_____DRH06" localSheetId="25">#REF!</definedName>
    <definedName name="_____DRH06" localSheetId="30">#REF!</definedName>
    <definedName name="_____DRH06" localSheetId="29">#REF!</definedName>
    <definedName name="_____DRH06" localSheetId="24">#REF!</definedName>
    <definedName name="_____DRH06" localSheetId="34">#REF!</definedName>
    <definedName name="_____DRH06" localSheetId="28">#REF!</definedName>
    <definedName name="_____DRH06" localSheetId="26">#REF!</definedName>
    <definedName name="_____DRH06" localSheetId="35">#REF!</definedName>
    <definedName name="_____DRH06" localSheetId="36">#REF!</definedName>
    <definedName name="_____DRH06" localSheetId="27">#REF!</definedName>
    <definedName name="_____DRH06">#REF!</definedName>
    <definedName name="____DHR06" localSheetId="31">#REF!</definedName>
    <definedName name="____DHR06" localSheetId="32">#REF!</definedName>
    <definedName name="____DHR06" localSheetId="33">#REF!</definedName>
    <definedName name="____DHR06" localSheetId="25">#REF!</definedName>
    <definedName name="____DHR06" localSheetId="30">#REF!</definedName>
    <definedName name="____DHR06" localSheetId="29">#REF!</definedName>
    <definedName name="____DHR06" localSheetId="24">#REF!</definedName>
    <definedName name="____DHR06" localSheetId="34">#REF!</definedName>
    <definedName name="____DHR06" localSheetId="28">#REF!</definedName>
    <definedName name="____DHR06" localSheetId="26">#REF!</definedName>
    <definedName name="____DHR06" localSheetId="35">#REF!</definedName>
    <definedName name="____DHR06" localSheetId="36">#REF!</definedName>
    <definedName name="____DHR06" localSheetId="27">#REF!</definedName>
    <definedName name="____DHR06">#REF!</definedName>
    <definedName name="____DRH01" localSheetId="31">#REF!</definedName>
    <definedName name="____DRH01" localSheetId="32">#REF!</definedName>
    <definedName name="____DRH01" localSheetId="33">#REF!</definedName>
    <definedName name="____DRH01" localSheetId="25">#REF!</definedName>
    <definedName name="____DRH01" localSheetId="30">#REF!</definedName>
    <definedName name="____DRH01" localSheetId="29">#REF!</definedName>
    <definedName name="____DRH01" localSheetId="24">#REF!</definedName>
    <definedName name="____DRH01" localSheetId="34">#REF!</definedName>
    <definedName name="____DRH01" localSheetId="28">#REF!</definedName>
    <definedName name="____DRH01" localSheetId="26">#REF!</definedName>
    <definedName name="____DRH01" localSheetId="35">#REF!</definedName>
    <definedName name="____DRH01" localSheetId="36">#REF!</definedName>
    <definedName name="____DRH01" localSheetId="27">#REF!</definedName>
    <definedName name="____DRH01">#REF!</definedName>
    <definedName name="____DRH02" localSheetId="31">#REF!</definedName>
    <definedName name="____DRH02" localSheetId="32">#REF!</definedName>
    <definedName name="____DRH02" localSheetId="33">#REF!</definedName>
    <definedName name="____DRH02" localSheetId="25">#REF!</definedName>
    <definedName name="____DRH02" localSheetId="30">#REF!</definedName>
    <definedName name="____DRH02" localSheetId="29">#REF!</definedName>
    <definedName name="____DRH02" localSheetId="24">#REF!</definedName>
    <definedName name="____DRH02" localSheetId="34">#REF!</definedName>
    <definedName name="____DRH02" localSheetId="28">#REF!</definedName>
    <definedName name="____DRH02" localSheetId="26">#REF!</definedName>
    <definedName name="____DRH02" localSheetId="35">#REF!</definedName>
    <definedName name="____DRH02" localSheetId="36">#REF!</definedName>
    <definedName name="____DRH02" localSheetId="27">#REF!</definedName>
    <definedName name="____DRH02">#REF!</definedName>
    <definedName name="____DRH03" localSheetId="31">#REF!</definedName>
    <definedName name="____DRH03" localSheetId="32">#REF!</definedName>
    <definedName name="____DRH03" localSheetId="33">#REF!</definedName>
    <definedName name="____DRH03" localSheetId="25">#REF!</definedName>
    <definedName name="____DRH03" localSheetId="30">#REF!</definedName>
    <definedName name="____DRH03" localSheetId="29">#REF!</definedName>
    <definedName name="____DRH03" localSheetId="24">#REF!</definedName>
    <definedName name="____DRH03" localSheetId="34">#REF!</definedName>
    <definedName name="____DRH03" localSheetId="28">#REF!</definedName>
    <definedName name="____DRH03" localSheetId="26">#REF!</definedName>
    <definedName name="____DRH03" localSheetId="35">#REF!</definedName>
    <definedName name="____DRH03" localSheetId="36">#REF!</definedName>
    <definedName name="____DRH03" localSheetId="27">#REF!</definedName>
    <definedName name="____DRH03">#REF!</definedName>
    <definedName name="____DRH04" localSheetId="31">#REF!</definedName>
    <definedName name="____DRH04" localSheetId="32">#REF!</definedName>
    <definedName name="____DRH04" localSheetId="33">#REF!</definedName>
    <definedName name="____DRH04" localSheetId="25">#REF!</definedName>
    <definedName name="____DRH04" localSheetId="30">#REF!</definedName>
    <definedName name="____DRH04" localSheetId="29">#REF!</definedName>
    <definedName name="____DRH04" localSheetId="24">#REF!</definedName>
    <definedName name="____DRH04" localSheetId="34">#REF!</definedName>
    <definedName name="____DRH04" localSheetId="28">#REF!</definedName>
    <definedName name="____DRH04" localSheetId="26">#REF!</definedName>
    <definedName name="____DRH04" localSheetId="35">#REF!</definedName>
    <definedName name="____DRH04" localSheetId="36">#REF!</definedName>
    <definedName name="____DRH04" localSheetId="27">#REF!</definedName>
    <definedName name="____DRH04">#REF!</definedName>
    <definedName name="____DRH05" localSheetId="31">#REF!</definedName>
    <definedName name="____DRH05" localSheetId="32">#REF!</definedName>
    <definedName name="____DRH05" localSheetId="33">#REF!</definedName>
    <definedName name="____DRH05" localSheetId="25">#REF!</definedName>
    <definedName name="____DRH05" localSheetId="30">#REF!</definedName>
    <definedName name="____DRH05" localSheetId="29">#REF!</definedName>
    <definedName name="____DRH05" localSheetId="24">#REF!</definedName>
    <definedName name="____DRH05" localSheetId="34">#REF!</definedName>
    <definedName name="____DRH05" localSheetId="28">#REF!</definedName>
    <definedName name="____DRH05" localSheetId="26">#REF!</definedName>
    <definedName name="____DRH05" localSheetId="35">#REF!</definedName>
    <definedName name="____DRH05" localSheetId="36">#REF!</definedName>
    <definedName name="____DRH05" localSheetId="27">#REF!</definedName>
    <definedName name="____DRH05">#REF!</definedName>
    <definedName name="____DRH06" localSheetId="31">#REF!</definedName>
    <definedName name="____DRH06" localSheetId="32">#REF!</definedName>
    <definedName name="____DRH06" localSheetId="33">#REF!</definedName>
    <definedName name="____DRH06" localSheetId="25">#REF!</definedName>
    <definedName name="____DRH06" localSheetId="30">#REF!</definedName>
    <definedName name="____DRH06" localSheetId="29">#REF!</definedName>
    <definedName name="____DRH06" localSheetId="24">#REF!</definedName>
    <definedName name="____DRH06" localSheetId="34">#REF!</definedName>
    <definedName name="____DRH06" localSheetId="28">#REF!</definedName>
    <definedName name="____DRH06" localSheetId="26">#REF!</definedName>
    <definedName name="____DRH06" localSheetId="35">#REF!</definedName>
    <definedName name="____DRH06" localSheetId="36">#REF!</definedName>
    <definedName name="____DRH06" localSheetId="27">#REF!</definedName>
    <definedName name="____DRH06">#REF!</definedName>
    <definedName name="___DHR06" localSheetId="31">#REF!</definedName>
    <definedName name="___DHR06" localSheetId="32">#REF!</definedName>
    <definedName name="___DHR06" localSheetId="33">#REF!</definedName>
    <definedName name="___DHR06" localSheetId="25">#REF!</definedName>
    <definedName name="___DHR06" localSheetId="30">#REF!</definedName>
    <definedName name="___DHR06" localSheetId="29">#REF!</definedName>
    <definedName name="___DHR06" localSheetId="24">#REF!</definedName>
    <definedName name="___DHR06" localSheetId="34">#REF!</definedName>
    <definedName name="___DHR06" localSheetId="28">#REF!</definedName>
    <definedName name="___DHR06" localSheetId="26">#REF!</definedName>
    <definedName name="___DHR06" localSheetId="35">#REF!</definedName>
    <definedName name="___DHR06" localSheetId="36">#REF!</definedName>
    <definedName name="___DHR06" localSheetId="27">#REF!</definedName>
    <definedName name="___DHR06">#REF!</definedName>
    <definedName name="___DRH01" localSheetId="31">#REF!</definedName>
    <definedName name="___DRH01" localSheetId="32">#REF!</definedName>
    <definedName name="___DRH01" localSheetId="33">#REF!</definedName>
    <definedName name="___DRH01" localSheetId="25">#REF!</definedName>
    <definedName name="___DRH01" localSheetId="30">#REF!</definedName>
    <definedName name="___DRH01" localSheetId="29">#REF!</definedName>
    <definedName name="___DRH01" localSheetId="24">#REF!</definedName>
    <definedName name="___DRH01" localSheetId="34">#REF!</definedName>
    <definedName name="___DRH01" localSheetId="28">#REF!</definedName>
    <definedName name="___DRH01" localSheetId="26">#REF!</definedName>
    <definedName name="___DRH01" localSheetId="35">#REF!</definedName>
    <definedName name="___DRH01" localSheetId="36">#REF!</definedName>
    <definedName name="___DRH01" localSheetId="27">#REF!</definedName>
    <definedName name="___DRH01">#REF!</definedName>
    <definedName name="___DRH02" localSheetId="31">#REF!</definedName>
    <definedName name="___DRH02" localSheetId="32">#REF!</definedName>
    <definedName name="___DRH02" localSheetId="33">#REF!</definedName>
    <definedName name="___DRH02" localSheetId="25">#REF!</definedName>
    <definedName name="___DRH02" localSheetId="30">#REF!</definedName>
    <definedName name="___DRH02" localSheetId="29">#REF!</definedName>
    <definedName name="___DRH02" localSheetId="24">#REF!</definedName>
    <definedName name="___DRH02" localSheetId="34">#REF!</definedName>
    <definedName name="___DRH02" localSheetId="28">#REF!</definedName>
    <definedName name="___DRH02" localSheetId="26">#REF!</definedName>
    <definedName name="___DRH02" localSheetId="35">#REF!</definedName>
    <definedName name="___DRH02" localSheetId="36">#REF!</definedName>
    <definedName name="___DRH02" localSheetId="27">#REF!</definedName>
    <definedName name="___DRH02">#REF!</definedName>
    <definedName name="___DRH03" localSheetId="31">#REF!</definedName>
    <definedName name="___DRH03" localSheetId="32">#REF!</definedName>
    <definedName name="___DRH03" localSheetId="33">#REF!</definedName>
    <definedName name="___DRH03" localSheetId="25">#REF!</definedName>
    <definedName name="___DRH03" localSheetId="30">#REF!</definedName>
    <definedName name="___DRH03" localSheetId="29">#REF!</definedName>
    <definedName name="___DRH03" localSheetId="24">#REF!</definedName>
    <definedName name="___DRH03" localSheetId="34">#REF!</definedName>
    <definedName name="___DRH03" localSheetId="28">#REF!</definedName>
    <definedName name="___DRH03" localSheetId="26">#REF!</definedName>
    <definedName name="___DRH03" localSheetId="35">#REF!</definedName>
    <definedName name="___DRH03" localSheetId="36">#REF!</definedName>
    <definedName name="___DRH03" localSheetId="27">#REF!</definedName>
    <definedName name="___DRH03">#REF!</definedName>
    <definedName name="___DRH04" localSheetId="31">#REF!</definedName>
    <definedName name="___DRH04" localSheetId="32">#REF!</definedName>
    <definedName name="___DRH04" localSheetId="33">#REF!</definedName>
    <definedName name="___DRH04" localSheetId="25">#REF!</definedName>
    <definedName name="___DRH04" localSheetId="30">#REF!</definedName>
    <definedName name="___DRH04" localSheetId="29">#REF!</definedName>
    <definedName name="___DRH04" localSheetId="24">#REF!</definedName>
    <definedName name="___DRH04" localSheetId="34">#REF!</definedName>
    <definedName name="___DRH04" localSheetId="28">#REF!</definedName>
    <definedName name="___DRH04" localSheetId="26">#REF!</definedName>
    <definedName name="___DRH04" localSheetId="35">#REF!</definedName>
    <definedName name="___DRH04" localSheetId="36">#REF!</definedName>
    <definedName name="___DRH04" localSheetId="27">#REF!</definedName>
    <definedName name="___DRH04">#REF!</definedName>
    <definedName name="___DRH05" localSheetId="31">#REF!</definedName>
    <definedName name="___DRH05" localSheetId="32">#REF!</definedName>
    <definedName name="___DRH05" localSheetId="33">#REF!</definedName>
    <definedName name="___DRH05" localSheetId="25">#REF!</definedName>
    <definedName name="___DRH05" localSheetId="30">#REF!</definedName>
    <definedName name="___DRH05" localSheetId="29">#REF!</definedName>
    <definedName name="___DRH05" localSheetId="24">#REF!</definedName>
    <definedName name="___DRH05" localSheetId="34">#REF!</definedName>
    <definedName name="___DRH05" localSheetId="28">#REF!</definedName>
    <definedName name="___DRH05" localSheetId="26">#REF!</definedName>
    <definedName name="___DRH05" localSheetId="35">#REF!</definedName>
    <definedName name="___DRH05" localSheetId="36">#REF!</definedName>
    <definedName name="___DRH05" localSheetId="27">#REF!</definedName>
    <definedName name="___DRH05">#REF!</definedName>
    <definedName name="___DRH06" localSheetId="31">#REF!</definedName>
    <definedName name="___DRH06" localSheetId="32">#REF!</definedName>
    <definedName name="___DRH06" localSheetId="33">#REF!</definedName>
    <definedName name="___DRH06" localSheetId="25">#REF!</definedName>
    <definedName name="___DRH06" localSheetId="30">#REF!</definedName>
    <definedName name="___DRH06" localSheetId="29">#REF!</definedName>
    <definedName name="___DRH06" localSheetId="24">#REF!</definedName>
    <definedName name="___DRH06" localSheetId="34">#REF!</definedName>
    <definedName name="___DRH06" localSheetId="28">#REF!</definedName>
    <definedName name="___DRH06" localSheetId="26">#REF!</definedName>
    <definedName name="___DRH06" localSheetId="35">#REF!</definedName>
    <definedName name="___DRH06" localSheetId="36">#REF!</definedName>
    <definedName name="___DRH06" localSheetId="27">#REF!</definedName>
    <definedName name="___DRH06">#REF!</definedName>
    <definedName name="__abv8" localSheetId="31">[10]bal!#REF!</definedName>
    <definedName name="__abv8" localSheetId="32">[10]bal!#REF!</definedName>
    <definedName name="__abv8" localSheetId="33">[10]bal!#REF!</definedName>
    <definedName name="__abv8" localSheetId="25">[10]bal!#REF!</definedName>
    <definedName name="__abv8" localSheetId="30">[10]bal!#REF!</definedName>
    <definedName name="__abv8" localSheetId="29">[10]bal!#REF!</definedName>
    <definedName name="__abv8" localSheetId="24">[10]bal!#REF!</definedName>
    <definedName name="__abv8" localSheetId="34">[10]bal!#REF!</definedName>
    <definedName name="__abv8" localSheetId="28">[10]bal!#REF!</definedName>
    <definedName name="__abv8" localSheetId="26">[10]bal!#REF!</definedName>
    <definedName name="__abv8" localSheetId="35">[10]bal!#REF!</definedName>
    <definedName name="__abv8" localSheetId="27">[10]bal!#REF!</definedName>
    <definedName name="__abv8">[10]bal!#REF!</definedName>
    <definedName name="__DHR06" localSheetId="31">#REF!</definedName>
    <definedName name="__DHR06" localSheetId="32">#REF!</definedName>
    <definedName name="__DHR06" localSheetId="33">#REF!</definedName>
    <definedName name="__DHR06" localSheetId="25">#REF!</definedName>
    <definedName name="__DHR06" localSheetId="30">#REF!</definedName>
    <definedName name="__DHR06" localSheetId="29">#REF!</definedName>
    <definedName name="__DHR06" localSheetId="24">#REF!</definedName>
    <definedName name="__DHR06" localSheetId="34">#REF!</definedName>
    <definedName name="__DHR06" localSheetId="28">#REF!</definedName>
    <definedName name="__DHR06" localSheetId="26">#REF!</definedName>
    <definedName name="__DHR06" localSheetId="35">#REF!</definedName>
    <definedName name="__DHR06" localSheetId="36">#REF!</definedName>
    <definedName name="__DHR06" localSheetId="27">#REF!</definedName>
    <definedName name="__DHR06">#REF!</definedName>
    <definedName name="__DRH01" localSheetId="31">#REF!</definedName>
    <definedName name="__DRH01" localSheetId="32">#REF!</definedName>
    <definedName name="__DRH01" localSheetId="33">#REF!</definedName>
    <definedName name="__DRH01" localSheetId="25">#REF!</definedName>
    <definedName name="__DRH01" localSheetId="30">#REF!</definedName>
    <definedName name="__DRH01" localSheetId="29">#REF!</definedName>
    <definedName name="__DRH01" localSheetId="24">#REF!</definedName>
    <definedName name="__DRH01" localSheetId="34">#REF!</definedName>
    <definedName name="__DRH01" localSheetId="28">#REF!</definedName>
    <definedName name="__DRH01" localSheetId="26">#REF!</definedName>
    <definedName name="__DRH01" localSheetId="35">#REF!</definedName>
    <definedName name="__DRH01" localSheetId="36">#REF!</definedName>
    <definedName name="__DRH01" localSheetId="27">#REF!</definedName>
    <definedName name="__DRH01">#REF!</definedName>
    <definedName name="__DRH02" localSheetId="31">#REF!</definedName>
    <definedName name="__DRH02" localSheetId="32">#REF!</definedName>
    <definedName name="__DRH02" localSheetId="33">#REF!</definedName>
    <definedName name="__DRH02" localSheetId="25">#REF!</definedName>
    <definedName name="__DRH02" localSheetId="30">#REF!</definedName>
    <definedName name="__DRH02" localSheetId="29">#REF!</definedName>
    <definedName name="__DRH02" localSheetId="24">#REF!</definedName>
    <definedName name="__DRH02" localSheetId="34">#REF!</definedName>
    <definedName name="__DRH02" localSheetId="28">#REF!</definedName>
    <definedName name="__DRH02" localSheetId="26">#REF!</definedName>
    <definedName name="__DRH02" localSheetId="35">#REF!</definedName>
    <definedName name="__DRH02" localSheetId="36">#REF!</definedName>
    <definedName name="__DRH02" localSheetId="27">#REF!</definedName>
    <definedName name="__DRH02">#REF!</definedName>
    <definedName name="__DRH03" localSheetId="31">#REF!</definedName>
    <definedName name="__DRH03" localSheetId="32">#REF!</definedName>
    <definedName name="__DRH03" localSheetId="33">#REF!</definedName>
    <definedName name="__DRH03" localSheetId="25">#REF!</definedName>
    <definedName name="__DRH03" localSheetId="30">#REF!</definedName>
    <definedName name="__DRH03" localSheetId="29">#REF!</definedName>
    <definedName name="__DRH03" localSheetId="24">#REF!</definedName>
    <definedName name="__DRH03" localSheetId="34">#REF!</definedName>
    <definedName name="__DRH03" localSheetId="28">#REF!</definedName>
    <definedName name="__DRH03" localSheetId="26">#REF!</definedName>
    <definedName name="__DRH03" localSheetId="35">#REF!</definedName>
    <definedName name="__DRH03" localSheetId="36">#REF!</definedName>
    <definedName name="__DRH03" localSheetId="27">#REF!</definedName>
    <definedName name="__DRH03">#REF!</definedName>
    <definedName name="__DRH04" localSheetId="31">#REF!</definedName>
    <definedName name="__DRH04" localSheetId="32">#REF!</definedName>
    <definedName name="__DRH04" localSheetId="33">#REF!</definedName>
    <definedName name="__DRH04" localSheetId="25">#REF!</definedName>
    <definedName name="__DRH04" localSheetId="30">#REF!</definedName>
    <definedName name="__DRH04" localSheetId="29">#REF!</definedName>
    <definedName name="__DRH04" localSheetId="24">#REF!</definedName>
    <definedName name="__DRH04" localSheetId="34">#REF!</definedName>
    <definedName name="__DRH04" localSheetId="28">#REF!</definedName>
    <definedName name="__DRH04" localSheetId="26">#REF!</definedName>
    <definedName name="__DRH04" localSheetId="35">#REF!</definedName>
    <definedName name="__DRH04" localSheetId="36">#REF!</definedName>
    <definedName name="__DRH04" localSheetId="27">#REF!</definedName>
    <definedName name="__DRH04">#REF!</definedName>
    <definedName name="__DRH05" localSheetId="31">#REF!</definedName>
    <definedName name="__DRH05" localSheetId="32">#REF!</definedName>
    <definedName name="__DRH05" localSheetId="33">#REF!</definedName>
    <definedName name="__DRH05" localSheetId="25">#REF!</definedName>
    <definedName name="__DRH05" localSheetId="30">#REF!</definedName>
    <definedName name="__DRH05" localSheetId="29">#REF!</definedName>
    <definedName name="__DRH05" localSheetId="24">#REF!</definedName>
    <definedName name="__DRH05" localSheetId="34">#REF!</definedName>
    <definedName name="__DRH05" localSheetId="28">#REF!</definedName>
    <definedName name="__DRH05" localSheetId="26">#REF!</definedName>
    <definedName name="__DRH05" localSheetId="35">#REF!</definedName>
    <definedName name="__DRH05" localSheetId="36">#REF!</definedName>
    <definedName name="__DRH05" localSheetId="27">#REF!</definedName>
    <definedName name="__DRH05">#REF!</definedName>
    <definedName name="__DRH06" localSheetId="31">#REF!</definedName>
    <definedName name="__DRH06" localSheetId="32">#REF!</definedName>
    <definedName name="__DRH06" localSheetId="33">#REF!</definedName>
    <definedName name="__DRH06" localSheetId="25">#REF!</definedName>
    <definedName name="__DRH06" localSheetId="30">#REF!</definedName>
    <definedName name="__DRH06" localSheetId="29">#REF!</definedName>
    <definedName name="__DRH06" localSheetId="24">#REF!</definedName>
    <definedName name="__DRH06" localSheetId="34">#REF!</definedName>
    <definedName name="__DRH06" localSheetId="28">#REF!</definedName>
    <definedName name="__DRH06" localSheetId="26">#REF!</definedName>
    <definedName name="__DRH06" localSheetId="35">#REF!</definedName>
    <definedName name="__DRH06" localSheetId="36">#REF!</definedName>
    <definedName name="__DRH06" localSheetId="27">#REF!</definedName>
    <definedName name="__DRH06">#REF!</definedName>
    <definedName name="_1Excel_BuiltIn_Print_Area_3_1" localSheetId="31">#REF!</definedName>
    <definedName name="_1Excel_BuiltIn_Print_Area_3_1" localSheetId="32">#REF!</definedName>
    <definedName name="_1Excel_BuiltIn_Print_Area_3_1" localSheetId="33">#REF!</definedName>
    <definedName name="_1Excel_BuiltIn_Print_Area_3_1" localSheetId="25">#REF!</definedName>
    <definedName name="_1Excel_BuiltIn_Print_Area_3_1" localSheetId="30">#REF!</definedName>
    <definedName name="_1Excel_BuiltIn_Print_Area_3_1" localSheetId="29">#REF!</definedName>
    <definedName name="_1Excel_BuiltIn_Print_Area_3_1" localSheetId="24">#REF!</definedName>
    <definedName name="_1Excel_BuiltIn_Print_Area_3_1" localSheetId="34">#REF!</definedName>
    <definedName name="_1Excel_BuiltIn_Print_Area_3_1" localSheetId="28">#REF!</definedName>
    <definedName name="_1Excel_BuiltIn_Print_Area_3_1" localSheetId="26">#REF!</definedName>
    <definedName name="_1Excel_BuiltIn_Print_Area_3_1" localSheetId="35">#REF!</definedName>
    <definedName name="_1Excel_BuiltIn_Print_Area_3_1" localSheetId="27">#REF!</definedName>
    <definedName name="_1Excel_BuiltIn_Print_Area_3_1">#REF!</definedName>
    <definedName name="_abv8" localSheetId="31">[10]bal!#REF!</definedName>
    <definedName name="_abv8" localSheetId="32">[10]bal!#REF!</definedName>
    <definedName name="_abv8" localSheetId="33">[10]bal!#REF!</definedName>
    <definedName name="_abv8" localSheetId="25">[10]bal!#REF!</definedName>
    <definedName name="_abv8" localSheetId="30">[10]bal!#REF!</definedName>
    <definedName name="_abv8" localSheetId="29">[10]bal!#REF!</definedName>
    <definedName name="_abv8" localSheetId="24">[10]bal!#REF!</definedName>
    <definedName name="_abv8" localSheetId="34">[10]bal!#REF!</definedName>
    <definedName name="_abv8" localSheetId="28">[10]bal!#REF!</definedName>
    <definedName name="_abv8" localSheetId="26">[10]bal!#REF!</definedName>
    <definedName name="_abv8" localSheetId="35">[10]bal!#REF!</definedName>
    <definedName name="_abv8" localSheetId="27">[10]bal!#REF!</definedName>
    <definedName name="_abv8">[10]bal!#REF!</definedName>
    <definedName name="_DHR06" localSheetId="31">#REF!</definedName>
    <definedName name="_DHR06" localSheetId="32">#REF!</definedName>
    <definedName name="_DHR06" localSheetId="33">#REF!</definedName>
    <definedName name="_DHR06" localSheetId="25">#REF!</definedName>
    <definedName name="_DHR06" localSheetId="30">#REF!</definedName>
    <definedName name="_DHR06" localSheetId="29">#REF!</definedName>
    <definedName name="_DHR06" localSheetId="24">#REF!</definedName>
    <definedName name="_DHR06" localSheetId="34">#REF!</definedName>
    <definedName name="_DHR06" localSheetId="28">#REF!</definedName>
    <definedName name="_DHR06" localSheetId="26">#REF!</definedName>
    <definedName name="_DHR06" localSheetId="35">#REF!</definedName>
    <definedName name="_DHR06" localSheetId="36">#REF!</definedName>
    <definedName name="_DHR06" localSheetId="27">#REF!</definedName>
    <definedName name="_DHR06">#REF!</definedName>
    <definedName name="_DRH01" localSheetId="31">#REF!</definedName>
    <definedName name="_DRH01" localSheetId="32">#REF!</definedName>
    <definedName name="_DRH01" localSheetId="33">#REF!</definedName>
    <definedName name="_DRH01" localSheetId="25">#REF!</definedName>
    <definedName name="_DRH01" localSheetId="30">#REF!</definedName>
    <definedName name="_DRH01" localSheetId="29">#REF!</definedName>
    <definedName name="_DRH01" localSheetId="24">#REF!</definedName>
    <definedName name="_DRH01" localSheetId="34">#REF!</definedName>
    <definedName name="_DRH01" localSheetId="28">#REF!</definedName>
    <definedName name="_DRH01" localSheetId="26">#REF!</definedName>
    <definedName name="_DRH01" localSheetId="35">#REF!</definedName>
    <definedName name="_DRH01" localSheetId="36">#REF!</definedName>
    <definedName name="_DRH01" localSheetId="27">#REF!</definedName>
    <definedName name="_DRH01">#REF!</definedName>
    <definedName name="_DRH02" localSheetId="31">#REF!</definedName>
    <definedName name="_DRH02" localSheetId="32">#REF!</definedName>
    <definedName name="_DRH02" localSheetId="33">#REF!</definedName>
    <definedName name="_DRH02" localSheetId="25">#REF!</definedName>
    <definedName name="_DRH02" localSheetId="30">#REF!</definedName>
    <definedName name="_DRH02" localSheetId="29">#REF!</definedName>
    <definedName name="_DRH02" localSheetId="24">#REF!</definedName>
    <definedName name="_DRH02" localSheetId="34">#REF!</definedName>
    <definedName name="_DRH02" localSheetId="28">#REF!</definedName>
    <definedName name="_DRH02" localSheetId="26">#REF!</definedName>
    <definedName name="_DRH02" localSheetId="35">#REF!</definedName>
    <definedName name="_DRH02" localSheetId="36">#REF!</definedName>
    <definedName name="_DRH02" localSheetId="27">#REF!</definedName>
    <definedName name="_DRH02">#REF!</definedName>
    <definedName name="_DRH03" localSheetId="31">#REF!</definedName>
    <definedName name="_DRH03" localSheetId="32">#REF!</definedName>
    <definedName name="_DRH03" localSheetId="33">#REF!</definedName>
    <definedName name="_DRH03" localSheetId="25">#REF!</definedName>
    <definedName name="_DRH03" localSheetId="30">#REF!</definedName>
    <definedName name="_DRH03" localSheetId="29">#REF!</definedName>
    <definedName name="_DRH03" localSheetId="24">#REF!</definedName>
    <definedName name="_DRH03" localSheetId="34">#REF!</definedName>
    <definedName name="_DRH03" localSheetId="28">#REF!</definedName>
    <definedName name="_DRH03" localSheetId="26">#REF!</definedName>
    <definedName name="_DRH03" localSheetId="35">#REF!</definedName>
    <definedName name="_DRH03" localSheetId="36">#REF!</definedName>
    <definedName name="_DRH03" localSheetId="27">#REF!</definedName>
    <definedName name="_DRH03">#REF!</definedName>
    <definedName name="_DRH04" localSheetId="31">#REF!</definedName>
    <definedName name="_DRH04" localSheetId="32">#REF!</definedName>
    <definedName name="_DRH04" localSheetId="33">#REF!</definedName>
    <definedName name="_DRH04" localSheetId="25">#REF!</definedName>
    <definedName name="_DRH04" localSheetId="30">#REF!</definedName>
    <definedName name="_DRH04" localSheetId="29">#REF!</definedName>
    <definedName name="_DRH04" localSheetId="24">#REF!</definedName>
    <definedName name="_DRH04" localSheetId="34">#REF!</definedName>
    <definedName name="_DRH04" localSheetId="28">#REF!</definedName>
    <definedName name="_DRH04" localSheetId="26">#REF!</definedName>
    <definedName name="_DRH04" localSheetId="35">#REF!</definedName>
    <definedName name="_DRH04" localSheetId="36">#REF!</definedName>
    <definedName name="_DRH04" localSheetId="27">#REF!</definedName>
    <definedName name="_DRH04">#REF!</definedName>
    <definedName name="_DRH05" localSheetId="31">#REF!</definedName>
    <definedName name="_DRH05" localSheetId="32">#REF!</definedName>
    <definedName name="_DRH05" localSheetId="33">#REF!</definedName>
    <definedName name="_DRH05" localSheetId="25">#REF!</definedName>
    <definedName name="_DRH05" localSheetId="30">#REF!</definedName>
    <definedName name="_DRH05" localSheetId="29">#REF!</definedName>
    <definedName name="_DRH05" localSheetId="24">#REF!</definedName>
    <definedName name="_DRH05" localSheetId="34">#REF!</definedName>
    <definedName name="_DRH05" localSheetId="28">#REF!</definedName>
    <definedName name="_DRH05" localSheetId="26">#REF!</definedName>
    <definedName name="_DRH05" localSheetId="35">#REF!</definedName>
    <definedName name="_DRH05" localSheetId="36">#REF!</definedName>
    <definedName name="_DRH05" localSheetId="27">#REF!</definedName>
    <definedName name="_DRH05">#REF!</definedName>
    <definedName name="_DRH06" localSheetId="31">#REF!</definedName>
    <definedName name="_DRH06" localSheetId="32">#REF!</definedName>
    <definedName name="_DRH06" localSheetId="33">#REF!</definedName>
    <definedName name="_DRH06" localSheetId="25">#REF!</definedName>
    <definedName name="_DRH06" localSheetId="30">#REF!</definedName>
    <definedName name="_DRH06" localSheetId="29">#REF!</definedName>
    <definedName name="_DRH06" localSheetId="24">#REF!</definedName>
    <definedName name="_DRH06" localSheetId="34">#REF!</definedName>
    <definedName name="_DRH06" localSheetId="28">#REF!</definedName>
    <definedName name="_DRH06" localSheetId="26">#REF!</definedName>
    <definedName name="_DRH06" localSheetId="35">#REF!</definedName>
    <definedName name="_DRH06" localSheetId="36">#REF!</definedName>
    <definedName name="_DRH06" localSheetId="27">#REF!</definedName>
    <definedName name="_DRH06">#REF!</definedName>
    <definedName name="_xlnm._FilterDatabase" localSheetId="13" hidden="1">'ESTADO ANALITICO DE INGRESOS '!$A$5:$I$24</definedName>
    <definedName name="A" localSheetId="31">'[11]0301'!#REF!</definedName>
    <definedName name="A" localSheetId="32">'[11]0301'!#REF!</definedName>
    <definedName name="A" localSheetId="33">'[11]0301'!#REF!</definedName>
    <definedName name="A" localSheetId="25">'[11]0301'!#REF!</definedName>
    <definedName name="A" localSheetId="30">'[11]0301'!#REF!</definedName>
    <definedName name="A" localSheetId="29">'[11]0301'!#REF!</definedName>
    <definedName name="A" localSheetId="24">'[11]0301'!#REF!</definedName>
    <definedName name="A" localSheetId="34">'[11]0301'!#REF!</definedName>
    <definedName name="A" localSheetId="28">'[11]0301'!#REF!</definedName>
    <definedName name="A" localSheetId="26">'[11]0301'!#REF!</definedName>
    <definedName name="A" localSheetId="35">'[11]0301'!#REF!</definedName>
    <definedName name="A" localSheetId="27">'[11]0301'!#REF!</definedName>
    <definedName name="A">'[11]0301'!#REF!</definedName>
    <definedName name="A_1" localSheetId="31">'[11]0301'!#REF!</definedName>
    <definedName name="A_1" localSheetId="32">'[11]0301'!#REF!</definedName>
    <definedName name="A_1" localSheetId="33">'[11]0301'!#REF!</definedName>
    <definedName name="A_1" localSheetId="25">'[11]0301'!#REF!</definedName>
    <definedName name="A_1" localSheetId="30">'[11]0301'!#REF!</definedName>
    <definedName name="A_1" localSheetId="29">'[11]0301'!#REF!</definedName>
    <definedName name="A_1" localSheetId="24">'[11]0301'!#REF!</definedName>
    <definedName name="A_1" localSheetId="34">'[11]0301'!#REF!</definedName>
    <definedName name="A_1" localSheetId="28">'[11]0301'!#REF!</definedName>
    <definedName name="A_1" localSheetId="26">'[11]0301'!#REF!</definedName>
    <definedName name="A_1" localSheetId="35">'[11]0301'!#REF!</definedName>
    <definedName name="A_1" localSheetId="27">'[11]0301'!#REF!</definedName>
    <definedName name="A_1">'[11]0301'!#REF!</definedName>
    <definedName name="A_11" localSheetId="31">'[11]0301'!#REF!</definedName>
    <definedName name="A_11" localSheetId="32">'[11]0301'!#REF!</definedName>
    <definedName name="A_11" localSheetId="33">'[11]0301'!#REF!</definedName>
    <definedName name="A_11" localSheetId="25">'[11]0301'!#REF!</definedName>
    <definedName name="A_11" localSheetId="30">'[11]0301'!#REF!</definedName>
    <definedName name="A_11" localSheetId="29">'[11]0301'!#REF!</definedName>
    <definedName name="A_11" localSheetId="24">'[11]0301'!#REF!</definedName>
    <definedName name="A_11" localSheetId="34">'[11]0301'!#REF!</definedName>
    <definedName name="A_11" localSheetId="28">'[11]0301'!#REF!</definedName>
    <definedName name="A_11" localSheetId="26">'[11]0301'!#REF!</definedName>
    <definedName name="A_11" localSheetId="35">'[11]0301'!#REF!</definedName>
    <definedName name="A_11" localSheetId="27">'[11]0301'!#REF!</definedName>
    <definedName name="A_11">'[11]0301'!#REF!</definedName>
    <definedName name="A_20" localSheetId="31">'[11]0301'!#REF!</definedName>
    <definedName name="A_20" localSheetId="32">'[11]0301'!#REF!</definedName>
    <definedName name="A_20" localSheetId="33">'[11]0301'!#REF!</definedName>
    <definedName name="A_20" localSheetId="25">'[11]0301'!#REF!</definedName>
    <definedName name="A_20" localSheetId="30">'[11]0301'!#REF!</definedName>
    <definedName name="A_20" localSheetId="29">'[11]0301'!#REF!</definedName>
    <definedName name="A_20" localSheetId="24">'[11]0301'!#REF!</definedName>
    <definedName name="A_20" localSheetId="34">'[11]0301'!#REF!</definedName>
    <definedName name="A_20" localSheetId="28">'[11]0301'!#REF!</definedName>
    <definedName name="A_20" localSheetId="26">'[11]0301'!#REF!</definedName>
    <definedName name="A_20" localSheetId="35">'[11]0301'!#REF!</definedName>
    <definedName name="A_20" localSheetId="27">'[11]0301'!#REF!</definedName>
    <definedName name="A_20">'[11]0301'!#REF!</definedName>
    <definedName name="A_4" localSheetId="31">'[11]0301'!#REF!</definedName>
    <definedName name="A_4" localSheetId="32">'[11]0301'!#REF!</definedName>
    <definedName name="A_4" localSheetId="33">'[11]0301'!#REF!</definedName>
    <definedName name="A_4" localSheetId="25">'[11]0301'!#REF!</definedName>
    <definedName name="A_4" localSheetId="30">'[11]0301'!#REF!</definedName>
    <definedName name="A_4" localSheetId="29">'[11]0301'!#REF!</definedName>
    <definedName name="A_4" localSheetId="24">'[11]0301'!#REF!</definedName>
    <definedName name="A_4" localSheetId="34">'[11]0301'!#REF!</definedName>
    <definedName name="A_4" localSheetId="28">'[11]0301'!#REF!</definedName>
    <definedName name="A_4" localSheetId="26">'[11]0301'!#REF!</definedName>
    <definedName name="A_4" localSheetId="35">'[11]0301'!#REF!</definedName>
    <definedName name="A_4" localSheetId="27">'[11]0301'!#REF!</definedName>
    <definedName name="A_4">'[11]0301'!#REF!</definedName>
    <definedName name="A_5">'[11]0301'!#REF!</definedName>
    <definedName name="A_impresión_IM" localSheetId="31">#REF!</definedName>
    <definedName name="A_impresión_IM" localSheetId="32">#REF!</definedName>
    <definedName name="A_impresión_IM" localSheetId="33">#REF!</definedName>
    <definedName name="A_impresión_IM" localSheetId="25">#REF!</definedName>
    <definedName name="A_impresión_IM" localSheetId="30">#REF!</definedName>
    <definedName name="A_impresión_IM" localSheetId="29">#REF!</definedName>
    <definedName name="A_impresión_IM" localSheetId="24">#REF!</definedName>
    <definedName name="A_impresión_IM" localSheetId="34">#REF!</definedName>
    <definedName name="A_impresión_IM" localSheetId="28">#REF!</definedName>
    <definedName name="A_impresión_IM" localSheetId="26">#REF!</definedName>
    <definedName name="A_impresión_IM" localSheetId="35">#REF!</definedName>
    <definedName name="A_impresión_IM" localSheetId="27">#REF!</definedName>
    <definedName name="A_impresión_IM">#REF!</definedName>
    <definedName name="A_impresión_IM_1" localSheetId="31">#REF!</definedName>
    <definedName name="A_impresión_IM_1" localSheetId="32">#REF!</definedName>
    <definedName name="A_impresión_IM_1" localSheetId="33">#REF!</definedName>
    <definedName name="A_impresión_IM_1" localSheetId="25">#REF!</definedName>
    <definedName name="A_impresión_IM_1" localSheetId="30">#REF!</definedName>
    <definedName name="A_impresión_IM_1" localSheetId="29">#REF!</definedName>
    <definedName name="A_impresión_IM_1" localSheetId="24">#REF!</definedName>
    <definedName name="A_impresión_IM_1" localSheetId="34">#REF!</definedName>
    <definedName name="A_impresión_IM_1" localSheetId="28">#REF!</definedName>
    <definedName name="A_impresión_IM_1" localSheetId="26">#REF!</definedName>
    <definedName name="A_impresión_IM_1" localSheetId="35">#REF!</definedName>
    <definedName name="A_impresión_IM_1" localSheetId="27">#REF!</definedName>
    <definedName name="A_impresión_IM_1">#REF!</definedName>
    <definedName name="A_impresión_IM_20" localSheetId="31">#REF!</definedName>
    <definedName name="A_impresión_IM_20" localSheetId="32">#REF!</definedName>
    <definedName name="A_impresión_IM_20" localSheetId="33">#REF!</definedName>
    <definedName name="A_impresión_IM_20" localSheetId="25">#REF!</definedName>
    <definedName name="A_impresión_IM_20" localSheetId="30">#REF!</definedName>
    <definedName name="A_impresión_IM_20" localSheetId="29">#REF!</definedName>
    <definedName name="A_impresión_IM_20" localSheetId="24">#REF!</definedName>
    <definedName name="A_impresión_IM_20" localSheetId="34">#REF!</definedName>
    <definedName name="A_impresión_IM_20" localSheetId="28">#REF!</definedName>
    <definedName name="A_impresión_IM_20" localSheetId="26">#REF!</definedName>
    <definedName name="A_impresión_IM_20" localSheetId="35">#REF!</definedName>
    <definedName name="A_impresión_IM_20" localSheetId="27">#REF!</definedName>
    <definedName name="A_impresión_IM_20">#REF!</definedName>
    <definedName name="A_impresión_IM_4" localSheetId="31">#REF!</definedName>
    <definedName name="A_impresión_IM_4" localSheetId="32">#REF!</definedName>
    <definedName name="A_impresión_IM_4" localSheetId="33">#REF!</definedName>
    <definedName name="A_impresión_IM_4" localSheetId="25">#REF!</definedName>
    <definedName name="A_impresión_IM_4" localSheetId="30">#REF!</definedName>
    <definedName name="A_impresión_IM_4" localSheetId="29">#REF!</definedName>
    <definedName name="A_impresión_IM_4" localSheetId="24">#REF!</definedName>
    <definedName name="A_impresión_IM_4" localSheetId="34">#REF!</definedName>
    <definedName name="A_impresión_IM_4" localSheetId="28">#REF!</definedName>
    <definedName name="A_impresión_IM_4" localSheetId="26">#REF!</definedName>
    <definedName name="A_impresión_IM_4" localSheetId="35">#REF!</definedName>
    <definedName name="A_impresión_IM_4" localSheetId="27">#REF!</definedName>
    <definedName name="A_impresión_IM_4">#REF!</definedName>
    <definedName name="AASDSADSAD" localSheetId="31">[10]bal!#REF!</definedName>
    <definedName name="AASDSADSAD" localSheetId="32">[10]bal!#REF!</definedName>
    <definedName name="AASDSADSAD" localSheetId="33">[10]bal!#REF!</definedName>
    <definedName name="AASDSADSAD" localSheetId="25">[10]bal!#REF!</definedName>
    <definedName name="AASDSADSAD" localSheetId="30">[10]bal!#REF!</definedName>
    <definedName name="AASDSADSAD" localSheetId="29">[10]bal!#REF!</definedName>
    <definedName name="AASDSADSAD" localSheetId="24">[10]bal!#REF!</definedName>
    <definedName name="AASDSADSAD" localSheetId="34">[10]bal!#REF!</definedName>
    <definedName name="AASDSADSAD" localSheetId="28">[10]bal!#REF!</definedName>
    <definedName name="AASDSADSAD" localSheetId="26">[10]bal!#REF!</definedName>
    <definedName name="AASDSADSAD" localSheetId="35">[10]bal!#REF!</definedName>
    <definedName name="AASDSADSAD" localSheetId="27">[10]bal!#REF!</definedName>
    <definedName name="AASDSADSAD">[10]bal!#REF!</definedName>
    <definedName name="abv8_1" localSheetId="31">[10]bal!#REF!</definedName>
    <definedName name="abv8_1" localSheetId="32">[10]bal!#REF!</definedName>
    <definedName name="abv8_1" localSheetId="33">[10]bal!#REF!</definedName>
    <definedName name="abv8_1" localSheetId="25">[10]bal!#REF!</definedName>
    <definedName name="abv8_1" localSheetId="30">[10]bal!#REF!</definedName>
    <definedName name="abv8_1" localSheetId="29">[10]bal!#REF!</definedName>
    <definedName name="abv8_1" localSheetId="24">[10]bal!#REF!</definedName>
    <definedName name="abv8_1" localSheetId="34">[10]bal!#REF!</definedName>
    <definedName name="abv8_1" localSheetId="28">[10]bal!#REF!</definedName>
    <definedName name="abv8_1" localSheetId="26">[10]bal!#REF!</definedName>
    <definedName name="abv8_1" localSheetId="35">[10]bal!#REF!</definedName>
    <definedName name="abv8_1" localSheetId="27">[10]bal!#REF!</definedName>
    <definedName name="abv8_1">[10]bal!#REF!</definedName>
    <definedName name="abv8_11" localSheetId="31">[10]bal!#REF!</definedName>
    <definedName name="abv8_11" localSheetId="32">[10]bal!#REF!</definedName>
    <definedName name="abv8_11" localSheetId="33">[10]bal!#REF!</definedName>
    <definedName name="abv8_11" localSheetId="25">[10]bal!#REF!</definedName>
    <definedName name="abv8_11" localSheetId="30">[10]bal!#REF!</definedName>
    <definedName name="abv8_11" localSheetId="29">[10]bal!#REF!</definedName>
    <definedName name="abv8_11" localSheetId="24">[10]bal!#REF!</definedName>
    <definedName name="abv8_11" localSheetId="34">[10]bal!#REF!</definedName>
    <definedName name="abv8_11" localSheetId="28">[10]bal!#REF!</definedName>
    <definedName name="abv8_11" localSheetId="26">[10]bal!#REF!</definedName>
    <definedName name="abv8_11" localSheetId="35">[10]bal!#REF!</definedName>
    <definedName name="abv8_11" localSheetId="27">[10]bal!#REF!</definedName>
    <definedName name="abv8_11">[10]bal!#REF!</definedName>
    <definedName name="abv8_20" localSheetId="31">[10]bal!#REF!</definedName>
    <definedName name="abv8_20" localSheetId="32">[10]bal!#REF!</definedName>
    <definedName name="abv8_20" localSheetId="33">[10]bal!#REF!</definedName>
    <definedName name="abv8_20" localSheetId="25">[10]bal!#REF!</definedName>
    <definedName name="abv8_20" localSheetId="30">[10]bal!#REF!</definedName>
    <definedName name="abv8_20" localSheetId="29">[10]bal!#REF!</definedName>
    <definedName name="abv8_20" localSheetId="24">[10]bal!#REF!</definedName>
    <definedName name="abv8_20" localSheetId="34">[10]bal!#REF!</definedName>
    <definedName name="abv8_20" localSheetId="28">[10]bal!#REF!</definedName>
    <definedName name="abv8_20" localSheetId="26">[10]bal!#REF!</definedName>
    <definedName name="abv8_20" localSheetId="35">[10]bal!#REF!</definedName>
    <definedName name="abv8_20" localSheetId="27">[10]bal!#REF!</definedName>
    <definedName name="abv8_20">[10]bal!#REF!</definedName>
    <definedName name="abv8_4" localSheetId="31">[10]bal!#REF!</definedName>
    <definedName name="abv8_4" localSheetId="32">[10]bal!#REF!</definedName>
    <definedName name="abv8_4" localSheetId="33">[10]bal!#REF!</definedName>
    <definedName name="abv8_4" localSheetId="25">[10]bal!#REF!</definedName>
    <definedName name="abv8_4" localSheetId="30">[10]bal!#REF!</definedName>
    <definedName name="abv8_4" localSheetId="29">[10]bal!#REF!</definedName>
    <definedName name="abv8_4" localSheetId="24">[10]bal!#REF!</definedName>
    <definedName name="abv8_4" localSheetId="34">[10]bal!#REF!</definedName>
    <definedName name="abv8_4" localSheetId="28">[10]bal!#REF!</definedName>
    <definedName name="abv8_4" localSheetId="26">[10]bal!#REF!</definedName>
    <definedName name="abv8_4" localSheetId="35">[10]bal!#REF!</definedName>
    <definedName name="abv8_4" localSheetId="27">[10]bal!#REF!</definedName>
    <definedName name="abv8_4">[10]bal!#REF!</definedName>
    <definedName name="abv8_5">[10]bal!#REF!</definedName>
    <definedName name="ACT_08">[12]R_PRONOSTICO_PR!$G$1:$G$65536</definedName>
    <definedName name="ADMON" localSheetId="31">#REF!</definedName>
    <definedName name="ADMON" localSheetId="32">#REF!</definedName>
    <definedName name="ADMON" localSheetId="33">#REF!</definedName>
    <definedName name="ADMON" localSheetId="25">#REF!</definedName>
    <definedName name="ADMON" localSheetId="30">#REF!</definedName>
    <definedName name="ADMON" localSheetId="29">#REF!</definedName>
    <definedName name="ADMON" localSheetId="24">#REF!</definedName>
    <definedName name="ADMON" localSheetId="34">#REF!</definedName>
    <definedName name="ADMON" localSheetId="28">#REF!</definedName>
    <definedName name="ADMON" localSheetId="26">#REF!</definedName>
    <definedName name="ADMON" localSheetId="35">#REF!</definedName>
    <definedName name="ADMON" localSheetId="36">#REF!</definedName>
    <definedName name="ADMON" localSheetId="27">#REF!</definedName>
    <definedName name="ADMON">#REF!</definedName>
    <definedName name="AHISA" localSheetId="31">[13]Radmod04oficios!#REF!</definedName>
    <definedName name="AHISA" localSheetId="32">[13]Radmod04oficios!#REF!</definedName>
    <definedName name="AHISA" localSheetId="33">[13]Radmod04oficios!#REF!</definedName>
    <definedName name="AHISA" localSheetId="25">[13]Radmod04oficios!#REF!</definedName>
    <definedName name="AHISA" localSheetId="30">[13]Radmod04oficios!#REF!</definedName>
    <definedName name="AHISA" localSheetId="29">[13]Radmod04oficios!#REF!</definedName>
    <definedName name="AHISA" localSheetId="24">[13]Radmod04oficios!#REF!</definedName>
    <definedName name="AHISA" localSheetId="34">[13]Radmod04oficios!#REF!</definedName>
    <definedName name="AHISA" localSheetId="28">[13]Radmod04oficios!#REF!</definedName>
    <definedName name="AHISA" localSheetId="26">[13]Radmod04oficios!#REF!</definedName>
    <definedName name="AHISA" localSheetId="35">[13]Radmod04oficios!#REF!</definedName>
    <definedName name="AHISA" localSheetId="27">[13]Radmod04oficios!#REF!</definedName>
    <definedName name="AHISA">[13]Radmod04oficios!#REF!</definedName>
    <definedName name="AHISA_1" localSheetId="31">[13]Radmod04oficios!#REF!</definedName>
    <definedName name="AHISA_1" localSheetId="32">[13]Radmod04oficios!#REF!</definedName>
    <definedName name="AHISA_1" localSheetId="33">[13]Radmod04oficios!#REF!</definedName>
    <definedName name="AHISA_1" localSheetId="25">[13]Radmod04oficios!#REF!</definedName>
    <definedName name="AHISA_1" localSheetId="30">[13]Radmod04oficios!#REF!</definedName>
    <definedName name="AHISA_1" localSheetId="29">[13]Radmod04oficios!#REF!</definedName>
    <definedName name="AHISA_1" localSheetId="24">[13]Radmod04oficios!#REF!</definedName>
    <definedName name="AHISA_1" localSheetId="34">[13]Radmod04oficios!#REF!</definedName>
    <definedName name="AHISA_1" localSheetId="28">[13]Radmod04oficios!#REF!</definedName>
    <definedName name="AHISA_1" localSheetId="26">[13]Radmod04oficios!#REF!</definedName>
    <definedName name="AHISA_1" localSheetId="35">[13]Radmod04oficios!#REF!</definedName>
    <definedName name="AHISA_1" localSheetId="27">[13]Radmod04oficios!#REF!</definedName>
    <definedName name="AHISA_1">[13]Radmod04oficios!#REF!</definedName>
    <definedName name="AHISA_11" localSheetId="31">[13]Radmod04oficios!#REF!</definedName>
    <definedName name="AHISA_11" localSheetId="32">[13]Radmod04oficios!#REF!</definedName>
    <definedName name="AHISA_11" localSheetId="33">[13]Radmod04oficios!#REF!</definedName>
    <definedName name="AHISA_11" localSheetId="25">[13]Radmod04oficios!#REF!</definedName>
    <definedName name="AHISA_11" localSheetId="30">[13]Radmod04oficios!#REF!</definedName>
    <definedName name="AHISA_11" localSheetId="29">[13]Radmod04oficios!#REF!</definedName>
    <definedName name="AHISA_11" localSheetId="24">[13]Radmod04oficios!#REF!</definedName>
    <definedName name="AHISA_11" localSheetId="34">[13]Radmod04oficios!#REF!</definedName>
    <definedName name="AHISA_11" localSheetId="28">[13]Radmod04oficios!#REF!</definedName>
    <definedName name="AHISA_11" localSheetId="26">[13]Radmod04oficios!#REF!</definedName>
    <definedName name="AHISA_11" localSheetId="35">[13]Radmod04oficios!#REF!</definedName>
    <definedName name="AHISA_11" localSheetId="27">[13]Radmod04oficios!#REF!</definedName>
    <definedName name="AHISA_11">[13]Radmod04oficios!#REF!</definedName>
    <definedName name="AHISA_20" localSheetId="31">[13]Radmod04oficios!#REF!</definedName>
    <definedName name="AHISA_20" localSheetId="32">[13]Radmod04oficios!#REF!</definedName>
    <definedName name="AHISA_20" localSheetId="33">[13]Radmod04oficios!#REF!</definedName>
    <definedName name="AHISA_20" localSheetId="25">[13]Radmod04oficios!#REF!</definedName>
    <definedName name="AHISA_20" localSheetId="30">[13]Radmod04oficios!#REF!</definedName>
    <definedName name="AHISA_20" localSheetId="29">[13]Radmod04oficios!#REF!</definedName>
    <definedName name="AHISA_20" localSheetId="24">[13]Radmod04oficios!#REF!</definedName>
    <definedName name="AHISA_20" localSheetId="34">[13]Radmod04oficios!#REF!</definedName>
    <definedName name="AHISA_20" localSheetId="28">[13]Radmod04oficios!#REF!</definedName>
    <definedName name="AHISA_20" localSheetId="26">[13]Radmod04oficios!#REF!</definedName>
    <definedName name="AHISA_20" localSheetId="35">[13]Radmod04oficios!#REF!</definedName>
    <definedName name="AHISA_20" localSheetId="27">[13]Radmod04oficios!#REF!</definedName>
    <definedName name="AHISA_20">[13]Radmod04oficios!#REF!</definedName>
    <definedName name="AHISA_4" localSheetId="31">[13]Radmod04oficios!#REF!</definedName>
    <definedName name="AHISA_4" localSheetId="32">[13]Radmod04oficios!#REF!</definedName>
    <definedName name="AHISA_4" localSheetId="33">[13]Radmod04oficios!#REF!</definedName>
    <definedName name="AHISA_4" localSheetId="25">[13]Radmod04oficios!#REF!</definedName>
    <definedName name="AHISA_4" localSheetId="30">[13]Radmod04oficios!#REF!</definedName>
    <definedName name="AHISA_4" localSheetId="29">[13]Radmod04oficios!#REF!</definedName>
    <definedName name="AHISA_4" localSheetId="24">[13]Radmod04oficios!#REF!</definedName>
    <definedName name="AHISA_4" localSheetId="34">[13]Radmod04oficios!#REF!</definedName>
    <definedName name="AHISA_4" localSheetId="28">[13]Radmod04oficios!#REF!</definedName>
    <definedName name="AHISA_4" localSheetId="26">[13]Radmod04oficios!#REF!</definedName>
    <definedName name="AHISA_4" localSheetId="35">[13]Radmod04oficios!#REF!</definedName>
    <definedName name="AHISA_4" localSheetId="27">[13]Radmod04oficios!#REF!</definedName>
    <definedName name="AHISA_4">[13]Radmod04oficios!#REF!</definedName>
    <definedName name="ALINE" localSheetId="31">#REF!</definedName>
    <definedName name="ALINE" localSheetId="32">#REF!</definedName>
    <definedName name="ALINE" localSheetId="33">#REF!</definedName>
    <definedName name="ALINE" localSheetId="25">#REF!</definedName>
    <definedName name="ALINE" localSheetId="30">#REF!</definedName>
    <definedName name="ALINE" localSheetId="29">#REF!</definedName>
    <definedName name="ALINE" localSheetId="24">#REF!</definedName>
    <definedName name="ALINE" localSheetId="34">#REF!</definedName>
    <definedName name="ALINE" localSheetId="28">#REF!</definedName>
    <definedName name="ALINE" localSheetId="26">#REF!</definedName>
    <definedName name="ALINE" localSheetId="35">#REF!</definedName>
    <definedName name="ALINE" localSheetId="27">#REF!</definedName>
    <definedName name="ALINE">#REF!</definedName>
    <definedName name="AÑO" localSheetId="31">#REF!</definedName>
    <definedName name="AÑO" localSheetId="32">#REF!</definedName>
    <definedName name="AÑO" localSheetId="33">#REF!</definedName>
    <definedName name="AÑO" localSheetId="25">#REF!</definedName>
    <definedName name="AÑO" localSheetId="30">#REF!</definedName>
    <definedName name="AÑO" localSheetId="29">#REF!</definedName>
    <definedName name="AÑO" localSheetId="24">#REF!</definedName>
    <definedName name="AÑO" localSheetId="34">#REF!</definedName>
    <definedName name="AÑO" localSheetId="28">#REF!</definedName>
    <definedName name="AÑO" localSheetId="26">#REF!</definedName>
    <definedName name="AÑO" localSheetId="35">#REF!</definedName>
    <definedName name="AÑO" localSheetId="36">#REF!</definedName>
    <definedName name="AÑO" localSheetId="27">#REF!</definedName>
    <definedName name="AÑO">#REF!</definedName>
    <definedName name="AÑO_1" localSheetId="31">#REF!</definedName>
    <definedName name="AÑO_1" localSheetId="32">#REF!</definedName>
    <definedName name="AÑO_1" localSheetId="33">#REF!</definedName>
    <definedName name="AÑO_1" localSheetId="25">#REF!</definedName>
    <definedName name="AÑO_1" localSheetId="30">#REF!</definedName>
    <definedName name="AÑO_1" localSheetId="29">#REF!</definedName>
    <definedName name="AÑO_1" localSheetId="24">#REF!</definedName>
    <definedName name="AÑO_1" localSheetId="34">#REF!</definedName>
    <definedName name="AÑO_1" localSheetId="28">#REF!</definedName>
    <definedName name="AÑO_1" localSheetId="26">#REF!</definedName>
    <definedName name="AÑO_1" localSheetId="35">#REF!</definedName>
    <definedName name="AÑO_1" localSheetId="27">#REF!</definedName>
    <definedName name="AÑO_1">#REF!</definedName>
    <definedName name="AÑO_1_20" localSheetId="31">#REF!</definedName>
    <definedName name="AÑO_1_20" localSheetId="32">#REF!</definedName>
    <definedName name="AÑO_1_20" localSheetId="33">#REF!</definedName>
    <definedName name="AÑO_1_20" localSheetId="25">#REF!</definedName>
    <definedName name="AÑO_1_20" localSheetId="30">#REF!</definedName>
    <definedName name="AÑO_1_20" localSheetId="29">#REF!</definedName>
    <definedName name="AÑO_1_20" localSheetId="24">#REF!</definedName>
    <definedName name="AÑO_1_20" localSheetId="34">#REF!</definedName>
    <definedName name="AÑO_1_20" localSheetId="28">#REF!</definedName>
    <definedName name="AÑO_1_20" localSheetId="26">#REF!</definedName>
    <definedName name="AÑO_1_20" localSheetId="35">#REF!</definedName>
    <definedName name="AÑO_1_20" localSheetId="27">#REF!</definedName>
    <definedName name="AÑO_1_20">#REF!</definedName>
    <definedName name="AÑO_1_4" localSheetId="31">#REF!</definedName>
    <definedName name="AÑO_1_4" localSheetId="32">#REF!</definedName>
    <definedName name="AÑO_1_4" localSheetId="33">#REF!</definedName>
    <definedName name="AÑO_1_4" localSheetId="25">#REF!</definedName>
    <definedName name="AÑO_1_4" localSheetId="30">#REF!</definedName>
    <definedName name="AÑO_1_4" localSheetId="29">#REF!</definedName>
    <definedName name="AÑO_1_4" localSheetId="24">#REF!</definedName>
    <definedName name="AÑO_1_4" localSheetId="34">#REF!</definedName>
    <definedName name="AÑO_1_4" localSheetId="28">#REF!</definedName>
    <definedName name="AÑO_1_4" localSheetId="26">#REF!</definedName>
    <definedName name="AÑO_1_4" localSheetId="35">#REF!</definedName>
    <definedName name="AÑO_1_4" localSheetId="27">#REF!</definedName>
    <definedName name="AÑO_1_4">#REF!</definedName>
    <definedName name="AÑO_11" localSheetId="31">#REF!</definedName>
    <definedName name="AÑO_11" localSheetId="32">#REF!</definedName>
    <definedName name="AÑO_11" localSheetId="33">#REF!</definedName>
    <definedName name="AÑO_11" localSheetId="25">#REF!</definedName>
    <definedName name="AÑO_11" localSheetId="30">#REF!</definedName>
    <definedName name="AÑO_11" localSheetId="29">#REF!</definedName>
    <definedName name="AÑO_11" localSheetId="24">#REF!</definedName>
    <definedName name="AÑO_11" localSheetId="34">#REF!</definedName>
    <definedName name="AÑO_11" localSheetId="28">#REF!</definedName>
    <definedName name="AÑO_11" localSheetId="26">#REF!</definedName>
    <definedName name="AÑO_11" localSheetId="35">#REF!</definedName>
    <definedName name="AÑO_11" localSheetId="27">#REF!</definedName>
    <definedName name="AÑO_11">#REF!</definedName>
    <definedName name="AÑO_12" localSheetId="31">#REF!</definedName>
    <definedName name="AÑO_12" localSheetId="32">#REF!</definedName>
    <definedName name="AÑO_12" localSheetId="33">#REF!</definedName>
    <definedName name="AÑO_12" localSheetId="25">#REF!</definedName>
    <definedName name="AÑO_12" localSheetId="30">#REF!</definedName>
    <definedName name="AÑO_12" localSheetId="29">#REF!</definedName>
    <definedName name="AÑO_12" localSheetId="24">#REF!</definedName>
    <definedName name="AÑO_12" localSheetId="34">#REF!</definedName>
    <definedName name="AÑO_12" localSheetId="28">#REF!</definedName>
    <definedName name="AÑO_12" localSheetId="26">#REF!</definedName>
    <definedName name="AÑO_12" localSheetId="35">#REF!</definedName>
    <definedName name="AÑO_12" localSheetId="27">#REF!</definedName>
    <definedName name="AÑO_12">#REF!</definedName>
    <definedName name="AÑO_2" localSheetId="31">#REF!</definedName>
    <definedName name="AÑO_2" localSheetId="32">#REF!</definedName>
    <definedName name="AÑO_2" localSheetId="33">#REF!</definedName>
    <definedName name="AÑO_2" localSheetId="25">#REF!</definedName>
    <definedName name="AÑO_2" localSheetId="30">#REF!</definedName>
    <definedName name="AÑO_2" localSheetId="29">#REF!</definedName>
    <definedName name="AÑO_2" localSheetId="24">#REF!</definedName>
    <definedName name="AÑO_2" localSheetId="34">#REF!</definedName>
    <definedName name="AÑO_2" localSheetId="28">#REF!</definedName>
    <definedName name="AÑO_2" localSheetId="26">#REF!</definedName>
    <definedName name="AÑO_2" localSheetId="35">#REF!</definedName>
    <definedName name="AÑO_2" localSheetId="27">#REF!</definedName>
    <definedName name="AÑO_2">#REF!</definedName>
    <definedName name="AÑO_20" localSheetId="31">#REF!</definedName>
    <definedName name="AÑO_20" localSheetId="32">#REF!</definedName>
    <definedName name="AÑO_20" localSheetId="33">#REF!</definedName>
    <definedName name="AÑO_20" localSheetId="25">#REF!</definedName>
    <definedName name="AÑO_20" localSheetId="30">#REF!</definedName>
    <definedName name="AÑO_20" localSheetId="29">#REF!</definedName>
    <definedName name="AÑO_20" localSheetId="24">#REF!</definedName>
    <definedName name="AÑO_20" localSheetId="34">#REF!</definedName>
    <definedName name="AÑO_20" localSheetId="28">#REF!</definedName>
    <definedName name="AÑO_20" localSheetId="26">#REF!</definedName>
    <definedName name="AÑO_20" localSheetId="35">#REF!</definedName>
    <definedName name="AÑO_20" localSheetId="27">#REF!</definedName>
    <definedName name="AÑO_20">#REF!</definedName>
    <definedName name="AÑO_4" localSheetId="31">#REF!</definedName>
    <definedName name="AÑO_4" localSheetId="32">#REF!</definedName>
    <definedName name="AÑO_4" localSheetId="33">#REF!</definedName>
    <definedName name="AÑO_4" localSheetId="25">#REF!</definedName>
    <definedName name="AÑO_4" localSheetId="30">#REF!</definedName>
    <definedName name="AÑO_4" localSheetId="29">#REF!</definedName>
    <definedName name="AÑO_4" localSheetId="24">#REF!</definedName>
    <definedName name="AÑO_4" localSheetId="34">#REF!</definedName>
    <definedName name="AÑO_4" localSheetId="28">#REF!</definedName>
    <definedName name="AÑO_4" localSheetId="26">#REF!</definedName>
    <definedName name="AÑO_4" localSheetId="35">#REF!</definedName>
    <definedName name="AÑO_4" localSheetId="27">#REF!</definedName>
    <definedName name="AÑO_4">#REF!</definedName>
    <definedName name="AÑO_5" localSheetId="31">#REF!</definedName>
    <definedName name="AÑO_5" localSheetId="32">#REF!</definedName>
    <definedName name="AÑO_5" localSheetId="33">#REF!</definedName>
    <definedName name="AÑO_5" localSheetId="25">#REF!</definedName>
    <definedName name="AÑO_5" localSheetId="30">#REF!</definedName>
    <definedName name="AÑO_5" localSheetId="29">#REF!</definedName>
    <definedName name="AÑO_5" localSheetId="24">#REF!</definedName>
    <definedName name="AÑO_5" localSheetId="34">#REF!</definedName>
    <definedName name="AÑO_5" localSheetId="28">#REF!</definedName>
    <definedName name="AÑO_5" localSheetId="26">#REF!</definedName>
    <definedName name="AÑO_5" localSheetId="35">#REF!</definedName>
    <definedName name="AÑO_5" localSheetId="27">#REF!</definedName>
    <definedName name="AÑO_5">#REF!</definedName>
    <definedName name="AÑO_7" localSheetId="31">#REF!</definedName>
    <definedName name="AÑO_7" localSheetId="32">#REF!</definedName>
    <definedName name="AÑO_7" localSheetId="33">#REF!</definedName>
    <definedName name="AÑO_7" localSheetId="25">#REF!</definedName>
    <definedName name="AÑO_7" localSheetId="30">#REF!</definedName>
    <definedName name="AÑO_7" localSheetId="29">#REF!</definedName>
    <definedName name="AÑO_7" localSheetId="24">#REF!</definedName>
    <definedName name="AÑO_7" localSheetId="34">#REF!</definedName>
    <definedName name="AÑO_7" localSheetId="28">#REF!</definedName>
    <definedName name="AÑO_7" localSheetId="26">#REF!</definedName>
    <definedName name="AÑO_7" localSheetId="35">#REF!</definedName>
    <definedName name="AÑO_7" localSheetId="27">#REF!</definedName>
    <definedName name="AÑO_7">#REF!</definedName>
    <definedName name="APLICACION">'[1]FLUJO E'!$C$34:$C$36,'[1]FLUJO E'!$C$38,'[1]FLUJO E'!$C$42</definedName>
    <definedName name="APOYO_ESTATAL" localSheetId="31">#REF!</definedName>
    <definedName name="APOYO_ESTATAL" localSheetId="32">#REF!</definedName>
    <definedName name="APOYO_ESTATAL" localSheetId="33">#REF!</definedName>
    <definedName name="APOYO_ESTATAL" localSheetId="25">#REF!</definedName>
    <definedName name="APOYO_ESTATAL" localSheetId="30">#REF!</definedName>
    <definedName name="APOYO_ESTATAL" localSheetId="29">#REF!</definedName>
    <definedName name="APOYO_ESTATAL" localSheetId="24">#REF!</definedName>
    <definedName name="APOYO_ESTATAL" localSheetId="34">#REF!</definedName>
    <definedName name="APOYO_ESTATAL" localSheetId="28">#REF!</definedName>
    <definedName name="APOYO_ESTATAL" localSheetId="26">#REF!</definedName>
    <definedName name="APOYO_ESTATAL" localSheetId="35">#REF!</definedName>
    <definedName name="APOYO_ESTATAL" localSheetId="27">#REF!</definedName>
    <definedName name="APOYO_ESTATAL">#REF!</definedName>
    <definedName name="APOYO_ESTATAL_1" localSheetId="31">#REF!</definedName>
    <definedName name="APOYO_ESTATAL_1" localSheetId="32">#REF!</definedName>
    <definedName name="APOYO_ESTATAL_1" localSheetId="33">#REF!</definedName>
    <definedName name="APOYO_ESTATAL_1" localSheetId="25">#REF!</definedName>
    <definedName name="APOYO_ESTATAL_1" localSheetId="30">#REF!</definedName>
    <definedName name="APOYO_ESTATAL_1" localSheetId="29">#REF!</definedName>
    <definedName name="APOYO_ESTATAL_1" localSheetId="24">#REF!</definedName>
    <definedName name="APOYO_ESTATAL_1" localSheetId="34">#REF!</definedName>
    <definedName name="APOYO_ESTATAL_1" localSheetId="28">#REF!</definedName>
    <definedName name="APOYO_ESTATAL_1" localSheetId="26">#REF!</definedName>
    <definedName name="APOYO_ESTATAL_1" localSheetId="35">#REF!</definedName>
    <definedName name="APOYO_ESTATAL_1" localSheetId="27">#REF!</definedName>
    <definedName name="APOYO_ESTATAL_1">#REF!</definedName>
    <definedName name="APOYO_ESTATAL_20" localSheetId="31">#REF!</definedName>
    <definedName name="APOYO_ESTATAL_20" localSheetId="32">#REF!</definedName>
    <definedName name="APOYO_ESTATAL_20" localSheetId="33">#REF!</definedName>
    <definedName name="APOYO_ESTATAL_20" localSheetId="25">#REF!</definedName>
    <definedName name="APOYO_ESTATAL_20" localSheetId="30">#REF!</definedName>
    <definedName name="APOYO_ESTATAL_20" localSheetId="29">#REF!</definedName>
    <definedName name="APOYO_ESTATAL_20" localSheetId="24">#REF!</definedName>
    <definedName name="APOYO_ESTATAL_20" localSheetId="34">#REF!</definedName>
    <definedName name="APOYO_ESTATAL_20" localSheetId="28">#REF!</definedName>
    <definedName name="APOYO_ESTATAL_20" localSheetId="26">#REF!</definedName>
    <definedName name="APOYO_ESTATAL_20" localSheetId="35">#REF!</definedName>
    <definedName name="APOYO_ESTATAL_20" localSheetId="27">#REF!</definedName>
    <definedName name="APOYO_ESTATAL_20">#REF!</definedName>
    <definedName name="APOYO_ESTATAL_4" localSheetId="31">#REF!</definedName>
    <definedName name="APOYO_ESTATAL_4" localSheetId="32">#REF!</definedName>
    <definedName name="APOYO_ESTATAL_4" localSheetId="33">#REF!</definedName>
    <definedName name="APOYO_ESTATAL_4" localSheetId="25">#REF!</definedName>
    <definedName name="APOYO_ESTATAL_4" localSheetId="30">#REF!</definedName>
    <definedName name="APOYO_ESTATAL_4" localSheetId="29">#REF!</definedName>
    <definedName name="APOYO_ESTATAL_4" localSheetId="24">#REF!</definedName>
    <definedName name="APOYO_ESTATAL_4" localSheetId="34">#REF!</definedName>
    <definedName name="APOYO_ESTATAL_4" localSheetId="28">#REF!</definedName>
    <definedName name="APOYO_ESTATAL_4" localSheetId="26">#REF!</definedName>
    <definedName name="APOYO_ESTATAL_4" localSheetId="35">#REF!</definedName>
    <definedName name="APOYO_ESTATAL_4" localSheetId="27">#REF!</definedName>
    <definedName name="APOYO_ESTATAL_4">#REF!</definedName>
    <definedName name="APOYO_FEDERAL" localSheetId="31">#REF!</definedName>
    <definedName name="APOYO_FEDERAL" localSheetId="32">#REF!</definedName>
    <definedName name="APOYO_FEDERAL" localSheetId="33">#REF!</definedName>
    <definedName name="APOYO_FEDERAL" localSheetId="25">#REF!</definedName>
    <definedName name="APOYO_FEDERAL" localSheetId="30">#REF!</definedName>
    <definedName name="APOYO_FEDERAL" localSheetId="29">#REF!</definedName>
    <definedName name="APOYO_FEDERAL" localSheetId="24">#REF!</definedName>
    <definedName name="APOYO_FEDERAL" localSheetId="34">#REF!</definedName>
    <definedName name="APOYO_FEDERAL" localSheetId="28">#REF!</definedName>
    <definedName name="APOYO_FEDERAL" localSheetId="26">#REF!</definedName>
    <definedName name="APOYO_FEDERAL" localSheetId="35">#REF!</definedName>
    <definedName name="APOYO_FEDERAL" localSheetId="27">#REF!</definedName>
    <definedName name="APOYO_FEDERAL">#REF!</definedName>
    <definedName name="APOYO_FEDERAL_1" localSheetId="31">#REF!</definedName>
    <definedName name="APOYO_FEDERAL_1" localSheetId="32">#REF!</definedName>
    <definedName name="APOYO_FEDERAL_1" localSheetId="33">#REF!</definedName>
    <definedName name="APOYO_FEDERAL_1" localSheetId="25">#REF!</definedName>
    <definedName name="APOYO_FEDERAL_1" localSheetId="30">#REF!</definedName>
    <definedName name="APOYO_FEDERAL_1" localSheetId="29">#REF!</definedName>
    <definedName name="APOYO_FEDERAL_1" localSheetId="24">#REF!</definedName>
    <definedName name="APOYO_FEDERAL_1" localSheetId="34">#REF!</definedName>
    <definedName name="APOYO_FEDERAL_1" localSheetId="28">#REF!</definedName>
    <definedName name="APOYO_FEDERAL_1" localSheetId="26">#REF!</definedName>
    <definedName name="APOYO_FEDERAL_1" localSheetId="35">#REF!</definedName>
    <definedName name="APOYO_FEDERAL_1" localSheetId="27">#REF!</definedName>
    <definedName name="APOYO_FEDERAL_1">#REF!</definedName>
    <definedName name="APOYO_FEDERAL_20" localSheetId="31">#REF!</definedName>
    <definedName name="APOYO_FEDERAL_20" localSheetId="32">#REF!</definedName>
    <definedName name="APOYO_FEDERAL_20" localSheetId="33">#REF!</definedName>
    <definedName name="APOYO_FEDERAL_20" localSheetId="25">#REF!</definedName>
    <definedName name="APOYO_FEDERAL_20" localSheetId="30">#REF!</definedName>
    <definedName name="APOYO_FEDERAL_20" localSheetId="29">#REF!</definedName>
    <definedName name="APOYO_FEDERAL_20" localSheetId="24">#REF!</definedName>
    <definedName name="APOYO_FEDERAL_20" localSheetId="34">#REF!</definedName>
    <definedName name="APOYO_FEDERAL_20" localSheetId="28">#REF!</definedName>
    <definedName name="APOYO_FEDERAL_20" localSheetId="26">#REF!</definedName>
    <definedName name="APOYO_FEDERAL_20" localSheetId="35">#REF!</definedName>
    <definedName name="APOYO_FEDERAL_20" localSheetId="27">#REF!</definedName>
    <definedName name="APOYO_FEDERAL_20">#REF!</definedName>
    <definedName name="APOYO_FEDERAL_4" localSheetId="31">#REF!</definedName>
    <definedName name="APOYO_FEDERAL_4" localSheetId="32">#REF!</definedName>
    <definedName name="APOYO_FEDERAL_4" localSheetId="33">#REF!</definedName>
    <definedName name="APOYO_FEDERAL_4" localSheetId="25">#REF!</definedName>
    <definedName name="APOYO_FEDERAL_4" localSheetId="30">#REF!</definedName>
    <definedName name="APOYO_FEDERAL_4" localSheetId="29">#REF!</definedName>
    <definedName name="APOYO_FEDERAL_4" localSheetId="24">#REF!</definedName>
    <definedName name="APOYO_FEDERAL_4" localSheetId="34">#REF!</definedName>
    <definedName name="APOYO_FEDERAL_4" localSheetId="28">#REF!</definedName>
    <definedName name="APOYO_FEDERAL_4" localSheetId="26">#REF!</definedName>
    <definedName name="APOYO_FEDERAL_4" localSheetId="35">#REF!</definedName>
    <definedName name="APOYO_FEDERAL_4" localSheetId="27">#REF!</definedName>
    <definedName name="APOYO_FEDERAL_4">#REF!</definedName>
    <definedName name="_xlnm.Print_Area" localSheetId="7">'BALANZA DE COMPROBACION'!$A$9:$G$883</definedName>
    <definedName name="_xlnm.Print_Area" localSheetId="17">'CLASIFICACIÓN   ADMINISTRATIVA'!$A$1:$G$42</definedName>
    <definedName name="_xlnm.Print_Area" localSheetId="18">'CLASIFICACIÓN  ADMON '!$A$1:$H$34</definedName>
    <definedName name="_xlnm.Print_Area" localSheetId="19">'CLASIFICACIÓN  FED EST'!$A$1:$H$42</definedName>
    <definedName name="_xlnm.Print_Area" localSheetId="20">'CLASIFICACION  FUNCIONAL'!$A$1:$H$62</definedName>
    <definedName name="_xlnm.Print_Area" localSheetId="12">'CTAS. BAN'!$A$1:$B$57</definedName>
    <definedName name="_xlnm.Print_Area" localSheetId="10">'DET. SUB.'!$B$5:$I$40</definedName>
    <definedName name="_xlnm.Print_Area" localSheetId="5">'Edo. Ana. Activo'!$A$4:$F$40</definedName>
    <definedName name="_xlnm.Print_Area" localSheetId="6">'Edo. Ana. Deu. y Pas.'!$A$4:$E$51</definedName>
    <definedName name="_xlnm.Print_Area" localSheetId="1">'Edo. de Actividades'!$A$4:$E$66</definedName>
    <definedName name="_xlnm.Print_Area" localSheetId="3">'Edo. de Cambios Sit. Financ.'!$A$4:$C$70</definedName>
    <definedName name="_xlnm.Print_Area" localSheetId="4">'Edo. de Flujo Efec.'!$A$4:$C$76</definedName>
    <definedName name="_xlnm.Print_Area" localSheetId="0">'Edo. Sit. Financiera'!$A$3:$G$37</definedName>
    <definedName name="_xlnm.Print_Area" localSheetId="2">'Edo. Vari. Haci. Pub.'!$A$4:$F$32</definedName>
    <definedName name="_xlnm.Print_Area" localSheetId="15">'EDO.ANA. PRESUP EGRESOS '!$A$1:$H$71</definedName>
    <definedName name="_xlnm.Print_Area" localSheetId="21">'ENDEUDAMIENTO NETO '!$A$1:$D$46</definedName>
    <definedName name="_xlnm.Print_Area" localSheetId="13">'ESTADO ANALITICO DE INGRESOS '!$A$1:$I$43</definedName>
    <definedName name="_xlnm.Print_Area" localSheetId="23">'GASTO POR CATEGORIA PROGRAMATIC'!$A$1:$I$54</definedName>
    <definedName name="_xlnm.Print_Area" localSheetId="8">'GOB. EDO'!$B$3:$F$30</definedName>
    <definedName name="_xlnm.Print_Area" localSheetId="16">'POR TIPO DE GASTO'!$A$1:$H$31</definedName>
    <definedName name="_xlnm.Print_Area" localSheetId="36">'PORTAL DE ACCESO 2017'!$A$1:$H$74</definedName>
    <definedName name="_xlnm.Print_Area" localSheetId="9">'R. SUB'!$A$4:$K$31</definedName>
    <definedName name="_xlnm.Print_Area" localSheetId="11">'RESUMEN CONCILIACIONES'!$A$1:$I$45</definedName>
    <definedName name="ASAS" localSheetId="31">[13]Radmod04oficios!#REF!</definedName>
    <definedName name="ASAS" localSheetId="32">[13]Radmod04oficios!#REF!</definedName>
    <definedName name="ASAS" localSheetId="33">[13]Radmod04oficios!#REF!</definedName>
    <definedName name="ASAS" localSheetId="25">[13]Radmod04oficios!#REF!</definedName>
    <definedName name="ASAS" localSheetId="30">[13]Radmod04oficios!#REF!</definedName>
    <definedName name="ASAS" localSheetId="29">[13]Radmod04oficios!#REF!</definedName>
    <definedName name="ASAS" localSheetId="24">[13]Radmod04oficios!#REF!</definedName>
    <definedName name="ASAS" localSheetId="34">[13]Radmod04oficios!#REF!</definedName>
    <definedName name="ASAS" localSheetId="28">[13]Radmod04oficios!#REF!</definedName>
    <definedName name="ASAS" localSheetId="26">[13]Radmod04oficios!#REF!</definedName>
    <definedName name="ASAS" localSheetId="35">[13]Radmod04oficios!#REF!</definedName>
    <definedName name="ASAS" localSheetId="27">[13]Radmod04oficios!#REF!</definedName>
    <definedName name="ASAS">[13]Radmod04oficios!#REF!</definedName>
    <definedName name="ASD" localSheetId="31">'[11]0301'!#REF!</definedName>
    <definedName name="ASD" localSheetId="32">'[11]0301'!#REF!</definedName>
    <definedName name="ASD" localSheetId="33">'[11]0301'!#REF!</definedName>
    <definedName name="ASD" localSheetId="25">'[11]0301'!#REF!</definedName>
    <definedName name="ASD" localSheetId="30">'[11]0301'!#REF!</definedName>
    <definedName name="ASD" localSheetId="29">'[11]0301'!#REF!</definedName>
    <definedName name="ASD" localSheetId="24">'[11]0301'!#REF!</definedName>
    <definedName name="ASD" localSheetId="34">'[11]0301'!#REF!</definedName>
    <definedName name="ASD" localSheetId="28">'[11]0301'!#REF!</definedName>
    <definedName name="ASD" localSheetId="26">'[11]0301'!#REF!</definedName>
    <definedName name="ASD" localSheetId="35">'[11]0301'!#REF!</definedName>
    <definedName name="ASD" localSheetId="27">'[11]0301'!#REF!</definedName>
    <definedName name="ASD">'[11]0301'!#REF!</definedName>
    <definedName name="AUT_07">[12]R_PRONOSTICO_PR!$D$1:$D$65536</definedName>
    <definedName name="AUT_08">[12]R_PRONOSTICO_PR!$F$1:$F$65536</definedName>
    <definedName name="b" localSheetId="31">#REF!</definedName>
    <definedName name="b" localSheetId="32">#REF!</definedName>
    <definedName name="b" localSheetId="33">#REF!</definedName>
    <definedName name="b" localSheetId="25">#REF!</definedName>
    <definedName name="b" localSheetId="30">#REF!</definedName>
    <definedName name="b" localSheetId="29">#REF!</definedName>
    <definedName name="b" localSheetId="24">#REF!</definedName>
    <definedName name="b" localSheetId="34">#REF!</definedName>
    <definedName name="b" localSheetId="28">#REF!</definedName>
    <definedName name="b" localSheetId="26">#REF!</definedName>
    <definedName name="b" localSheetId="35">#REF!</definedName>
    <definedName name="b" localSheetId="27">#REF!</definedName>
    <definedName name="b">#REF!</definedName>
    <definedName name="b_1" localSheetId="31">#REF!</definedName>
    <definedName name="b_1" localSheetId="32">#REF!</definedName>
    <definedName name="b_1" localSheetId="33">#REF!</definedName>
    <definedName name="b_1" localSheetId="25">#REF!</definedName>
    <definedName name="b_1" localSheetId="30">#REF!</definedName>
    <definedName name="b_1" localSheetId="29">#REF!</definedName>
    <definedName name="b_1" localSheetId="24">#REF!</definedName>
    <definedName name="b_1" localSheetId="34">#REF!</definedName>
    <definedName name="b_1" localSheetId="28">#REF!</definedName>
    <definedName name="b_1" localSheetId="26">#REF!</definedName>
    <definedName name="b_1" localSheetId="35">#REF!</definedName>
    <definedName name="b_1" localSheetId="27">#REF!</definedName>
    <definedName name="b_1">#REF!</definedName>
    <definedName name="b_11" localSheetId="31">#REF!</definedName>
    <definedName name="b_11" localSheetId="32">#REF!</definedName>
    <definedName name="b_11" localSheetId="33">#REF!</definedName>
    <definedName name="b_11" localSheetId="25">#REF!</definedName>
    <definedName name="b_11" localSheetId="30">#REF!</definedName>
    <definedName name="b_11" localSheetId="29">#REF!</definedName>
    <definedName name="b_11" localSheetId="24">#REF!</definedName>
    <definedName name="b_11" localSheetId="34">#REF!</definedName>
    <definedName name="b_11" localSheetId="28">#REF!</definedName>
    <definedName name="b_11" localSheetId="26">#REF!</definedName>
    <definedName name="b_11" localSheetId="35">#REF!</definedName>
    <definedName name="b_11" localSheetId="27">#REF!</definedName>
    <definedName name="b_11">#REF!</definedName>
    <definedName name="b_20" localSheetId="31">#REF!</definedName>
    <definedName name="b_20" localSheetId="32">#REF!</definedName>
    <definedName name="b_20" localSheetId="33">#REF!</definedName>
    <definedName name="b_20" localSheetId="25">#REF!</definedName>
    <definedName name="b_20" localSheetId="30">#REF!</definedName>
    <definedName name="b_20" localSheetId="29">#REF!</definedName>
    <definedName name="b_20" localSheetId="24">#REF!</definedName>
    <definedName name="b_20" localSheetId="34">#REF!</definedName>
    <definedName name="b_20" localSheetId="28">#REF!</definedName>
    <definedName name="b_20" localSheetId="26">#REF!</definedName>
    <definedName name="b_20" localSheetId="35">#REF!</definedName>
    <definedName name="b_20" localSheetId="27">#REF!</definedName>
    <definedName name="b_20">#REF!</definedName>
    <definedName name="b_4" localSheetId="31">#REF!</definedName>
    <definedName name="b_4" localSheetId="32">#REF!</definedName>
    <definedName name="b_4" localSheetId="33">#REF!</definedName>
    <definedName name="b_4" localSheetId="25">#REF!</definedName>
    <definedName name="b_4" localSheetId="30">#REF!</definedName>
    <definedName name="b_4" localSheetId="29">#REF!</definedName>
    <definedName name="b_4" localSheetId="24">#REF!</definedName>
    <definedName name="b_4" localSheetId="34">#REF!</definedName>
    <definedName name="b_4" localSheetId="28">#REF!</definedName>
    <definedName name="b_4" localSheetId="26">#REF!</definedName>
    <definedName name="b_4" localSheetId="35">#REF!</definedName>
    <definedName name="b_4" localSheetId="27">#REF!</definedName>
    <definedName name="b_4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12">#REF!</definedName>
    <definedName name="_xlnm.Database" localSheetId="14">#REF!</definedName>
    <definedName name="_xlnm.Database" localSheetId="15">#REF!</definedName>
    <definedName name="_xlnm.Database" localSheetId="21">#REF!</definedName>
    <definedName name="_xlnm.Database" localSheetId="13">#REF!</definedName>
    <definedName name="_xlnm.Database" localSheetId="25">#REF!</definedName>
    <definedName name="_xlnm.Database" localSheetId="30">#REF!</definedName>
    <definedName name="_xlnm.Database" localSheetId="29">#REF!</definedName>
    <definedName name="_xlnm.Database" localSheetId="24">#REF!</definedName>
    <definedName name="_xlnm.Database" localSheetId="34">#REF!</definedName>
    <definedName name="_xlnm.Database" localSheetId="28">#REF!</definedName>
    <definedName name="_xlnm.Database" localSheetId="23">#REF!</definedName>
    <definedName name="_xlnm.Database" localSheetId="26">#REF!</definedName>
    <definedName name="_xlnm.Database" localSheetId="22">#REF!</definedName>
    <definedName name="_xlnm.Database" localSheetId="35">#REF!</definedName>
    <definedName name="_xlnm.Database" localSheetId="16">#REF!</definedName>
    <definedName name="_xlnm.Database" localSheetId="36">#REF!</definedName>
    <definedName name="_xlnm.Database" localSheetId="27">#REF!</definedName>
    <definedName name="_xlnm.Database">#REF!</definedName>
    <definedName name="CAPCEQ" localSheetId="31">#REF!</definedName>
    <definedName name="CAPCEQ" localSheetId="32">#REF!</definedName>
    <definedName name="CAPCEQ" localSheetId="33">#REF!</definedName>
    <definedName name="CAPCEQ" localSheetId="25">#REF!</definedName>
    <definedName name="CAPCEQ" localSheetId="30">#REF!</definedName>
    <definedName name="CAPCEQ" localSheetId="29">#REF!</definedName>
    <definedName name="CAPCEQ" localSheetId="24">#REF!</definedName>
    <definedName name="CAPCEQ" localSheetId="34">#REF!</definedName>
    <definedName name="CAPCEQ" localSheetId="28">#REF!</definedName>
    <definedName name="CAPCEQ" localSheetId="26">#REF!</definedName>
    <definedName name="CAPCEQ" localSheetId="35">#REF!</definedName>
    <definedName name="CAPCEQ" localSheetId="27">#REF!</definedName>
    <definedName name="CAPCEQ">#REF!</definedName>
    <definedName name="CAPCEQ_1" localSheetId="31">#REF!</definedName>
    <definedName name="CAPCEQ_1" localSheetId="32">#REF!</definedName>
    <definedName name="CAPCEQ_1" localSheetId="33">#REF!</definedName>
    <definedName name="CAPCEQ_1" localSheetId="25">#REF!</definedName>
    <definedName name="CAPCEQ_1" localSheetId="30">#REF!</definedName>
    <definedName name="CAPCEQ_1" localSheetId="29">#REF!</definedName>
    <definedName name="CAPCEQ_1" localSheetId="24">#REF!</definedName>
    <definedName name="CAPCEQ_1" localSheetId="34">#REF!</definedName>
    <definedName name="CAPCEQ_1" localSheetId="28">#REF!</definedName>
    <definedName name="CAPCEQ_1" localSheetId="26">#REF!</definedName>
    <definedName name="CAPCEQ_1" localSheetId="35">#REF!</definedName>
    <definedName name="CAPCEQ_1" localSheetId="27">#REF!</definedName>
    <definedName name="CAPCEQ_1">#REF!</definedName>
    <definedName name="CAPCEQ_11" localSheetId="31">#REF!</definedName>
    <definedName name="CAPCEQ_11" localSheetId="32">#REF!</definedName>
    <definedName name="CAPCEQ_11" localSheetId="33">#REF!</definedName>
    <definedName name="CAPCEQ_11" localSheetId="25">#REF!</definedName>
    <definedName name="CAPCEQ_11" localSheetId="30">#REF!</definedName>
    <definedName name="CAPCEQ_11" localSheetId="29">#REF!</definedName>
    <definedName name="CAPCEQ_11" localSheetId="24">#REF!</definedName>
    <definedName name="CAPCEQ_11" localSheetId="34">#REF!</definedName>
    <definedName name="CAPCEQ_11" localSheetId="28">#REF!</definedName>
    <definedName name="CAPCEQ_11" localSheetId="26">#REF!</definedName>
    <definedName name="CAPCEQ_11" localSheetId="35">#REF!</definedName>
    <definedName name="CAPCEQ_11" localSheetId="27">#REF!</definedName>
    <definedName name="CAPCEQ_11">#REF!</definedName>
    <definedName name="CAPCEQ_12" localSheetId="31">#REF!</definedName>
    <definedName name="CAPCEQ_12" localSheetId="32">#REF!</definedName>
    <definedName name="CAPCEQ_12" localSheetId="33">#REF!</definedName>
    <definedName name="CAPCEQ_12" localSheetId="25">#REF!</definedName>
    <definedName name="CAPCEQ_12" localSheetId="30">#REF!</definedName>
    <definedName name="CAPCEQ_12" localSheetId="29">#REF!</definedName>
    <definedName name="CAPCEQ_12" localSheetId="24">#REF!</definedName>
    <definedName name="CAPCEQ_12" localSheetId="34">#REF!</definedName>
    <definedName name="CAPCEQ_12" localSheetId="28">#REF!</definedName>
    <definedName name="CAPCEQ_12" localSheetId="26">#REF!</definedName>
    <definedName name="CAPCEQ_12" localSheetId="35">#REF!</definedName>
    <definedName name="CAPCEQ_12" localSheetId="27">#REF!</definedName>
    <definedName name="CAPCEQ_12">#REF!</definedName>
    <definedName name="CAPCEQ_2" localSheetId="31">#REF!</definedName>
    <definedName name="CAPCEQ_2" localSheetId="32">#REF!</definedName>
    <definedName name="CAPCEQ_2" localSheetId="33">#REF!</definedName>
    <definedName name="CAPCEQ_2" localSheetId="25">#REF!</definedName>
    <definedName name="CAPCEQ_2" localSheetId="30">#REF!</definedName>
    <definedName name="CAPCEQ_2" localSheetId="29">#REF!</definedName>
    <definedName name="CAPCEQ_2" localSheetId="24">#REF!</definedName>
    <definedName name="CAPCEQ_2" localSheetId="34">#REF!</definedName>
    <definedName name="CAPCEQ_2" localSheetId="28">#REF!</definedName>
    <definedName name="CAPCEQ_2" localSheetId="26">#REF!</definedName>
    <definedName name="CAPCEQ_2" localSheetId="35">#REF!</definedName>
    <definedName name="CAPCEQ_2" localSheetId="27">#REF!</definedName>
    <definedName name="CAPCEQ_2">#REF!</definedName>
    <definedName name="CAPCEQ_20" localSheetId="31">#REF!</definedName>
    <definedName name="CAPCEQ_20" localSheetId="32">#REF!</definedName>
    <definedName name="CAPCEQ_20" localSheetId="33">#REF!</definedName>
    <definedName name="CAPCEQ_20" localSheetId="25">#REF!</definedName>
    <definedName name="CAPCEQ_20" localSheetId="30">#REF!</definedName>
    <definedName name="CAPCEQ_20" localSheetId="29">#REF!</definedName>
    <definedName name="CAPCEQ_20" localSheetId="24">#REF!</definedName>
    <definedName name="CAPCEQ_20" localSheetId="34">#REF!</definedName>
    <definedName name="CAPCEQ_20" localSheetId="28">#REF!</definedName>
    <definedName name="CAPCEQ_20" localSheetId="26">#REF!</definedName>
    <definedName name="CAPCEQ_20" localSheetId="35">#REF!</definedName>
    <definedName name="CAPCEQ_20" localSheetId="27">#REF!</definedName>
    <definedName name="CAPCEQ_20">#REF!</definedName>
    <definedName name="CAPCEQ_4" localSheetId="31">#REF!</definedName>
    <definedName name="CAPCEQ_4" localSheetId="32">#REF!</definedName>
    <definedName name="CAPCEQ_4" localSheetId="33">#REF!</definedName>
    <definedName name="CAPCEQ_4" localSheetId="25">#REF!</definedName>
    <definedName name="CAPCEQ_4" localSheetId="30">#REF!</definedName>
    <definedName name="CAPCEQ_4" localSheetId="29">#REF!</definedName>
    <definedName name="CAPCEQ_4" localSheetId="24">#REF!</definedName>
    <definedName name="CAPCEQ_4" localSheetId="34">#REF!</definedName>
    <definedName name="CAPCEQ_4" localSheetId="28">#REF!</definedName>
    <definedName name="CAPCEQ_4" localSheetId="26">#REF!</definedName>
    <definedName name="CAPCEQ_4" localSheetId="35">#REF!</definedName>
    <definedName name="CAPCEQ_4" localSheetId="27">#REF!</definedName>
    <definedName name="CAPCEQ_4">#REF!</definedName>
    <definedName name="CAPCEQ_5" localSheetId="31">#REF!</definedName>
    <definedName name="CAPCEQ_5" localSheetId="32">#REF!</definedName>
    <definedName name="CAPCEQ_5" localSheetId="33">#REF!</definedName>
    <definedName name="CAPCEQ_5" localSheetId="25">#REF!</definedName>
    <definedName name="CAPCEQ_5" localSheetId="30">#REF!</definedName>
    <definedName name="CAPCEQ_5" localSheetId="29">#REF!</definedName>
    <definedName name="CAPCEQ_5" localSheetId="24">#REF!</definedName>
    <definedName name="CAPCEQ_5" localSheetId="34">#REF!</definedName>
    <definedName name="CAPCEQ_5" localSheetId="28">#REF!</definedName>
    <definedName name="CAPCEQ_5" localSheetId="26">#REF!</definedName>
    <definedName name="CAPCEQ_5" localSheetId="35">#REF!</definedName>
    <definedName name="CAPCEQ_5" localSheetId="27">#REF!</definedName>
    <definedName name="CAPCEQ_5">#REF!</definedName>
    <definedName name="CAPCEQ_7" localSheetId="31">#REF!</definedName>
    <definedName name="CAPCEQ_7" localSheetId="32">#REF!</definedName>
    <definedName name="CAPCEQ_7" localSheetId="33">#REF!</definedName>
    <definedName name="CAPCEQ_7" localSheetId="25">#REF!</definedName>
    <definedName name="CAPCEQ_7" localSheetId="30">#REF!</definedName>
    <definedName name="CAPCEQ_7" localSheetId="29">#REF!</definedName>
    <definedName name="CAPCEQ_7" localSheetId="24">#REF!</definedName>
    <definedName name="CAPCEQ_7" localSheetId="34">#REF!</definedName>
    <definedName name="CAPCEQ_7" localSheetId="28">#REF!</definedName>
    <definedName name="CAPCEQ_7" localSheetId="26">#REF!</definedName>
    <definedName name="CAPCEQ_7" localSheetId="35">#REF!</definedName>
    <definedName name="CAPCEQ_7" localSheetId="27">#REF!</definedName>
    <definedName name="CAPCEQ_7">#REF!</definedName>
    <definedName name="CARRMAG" localSheetId="31">[13]Radmod04oficios!#REF!</definedName>
    <definedName name="CARRMAG" localSheetId="32">[13]Radmod04oficios!#REF!</definedName>
    <definedName name="CARRMAG" localSheetId="33">[13]Radmod04oficios!#REF!</definedName>
    <definedName name="CARRMAG" localSheetId="25">[13]Radmod04oficios!#REF!</definedName>
    <definedName name="CARRMAG" localSheetId="30">[13]Radmod04oficios!#REF!</definedName>
    <definedName name="CARRMAG" localSheetId="29">[13]Radmod04oficios!#REF!</definedName>
    <definedName name="CARRMAG" localSheetId="24">[13]Radmod04oficios!#REF!</definedName>
    <definedName name="CARRMAG" localSheetId="34">[13]Radmod04oficios!#REF!</definedName>
    <definedName name="CARRMAG" localSheetId="28">[13]Radmod04oficios!#REF!</definedName>
    <definedName name="CARRMAG" localSheetId="26">[13]Radmod04oficios!#REF!</definedName>
    <definedName name="CARRMAG" localSheetId="35">[13]Radmod04oficios!#REF!</definedName>
    <definedName name="CARRMAG" localSheetId="27">[13]Radmod04oficios!#REF!</definedName>
    <definedName name="CARRMAG">[13]Radmod04oficios!#REF!</definedName>
    <definedName name="CARRMAG_1" localSheetId="31">[13]Radmod04oficios!#REF!</definedName>
    <definedName name="CARRMAG_1" localSheetId="32">[13]Radmod04oficios!#REF!</definedName>
    <definedName name="CARRMAG_1" localSheetId="33">[13]Radmod04oficios!#REF!</definedName>
    <definedName name="CARRMAG_1" localSheetId="25">[13]Radmod04oficios!#REF!</definedName>
    <definedName name="CARRMAG_1" localSheetId="30">[13]Radmod04oficios!#REF!</definedName>
    <definedName name="CARRMAG_1" localSheetId="29">[13]Radmod04oficios!#REF!</definedName>
    <definedName name="CARRMAG_1" localSheetId="24">[13]Radmod04oficios!#REF!</definedName>
    <definedName name="CARRMAG_1" localSheetId="34">[13]Radmod04oficios!#REF!</definedName>
    <definedName name="CARRMAG_1" localSheetId="28">[13]Radmod04oficios!#REF!</definedName>
    <definedName name="CARRMAG_1" localSheetId="26">[13]Radmod04oficios!#REF!</definedName>
    <definedName name="CARRMAG_1" localSheetId="35">[13]Radmod04oficios!#REF!</definedName>
    <definedName name="CARRMAG_1" localSheetId="27">[13]Radmod04oficios!#REF!</definedName>
    <definedName name="CARRMAG_1">[13]Radmod04oficios!#REF!</definedName>
    <definedName name="CARRMAG_11" localSheetId="31">[13]Radmod04oficios!#REF!</definedName>
    <definedName name="CARRMAG_11" localSheetId="32">[13]Radmod04oficios!#REF!</definedName>
    <definedName name="CARRMAG_11" localSheetId="33">[13]Radmod04oficios!#REF!</definedName>
    <definedName name="CARRMAG_11" localSheetId="25">[13]Radmod04oficios!#REF!</definedName>
    <definedName name="CARRMAG_11" localSheetId="30">[13]Radmod04oficios!#REF!</definedName>
    <definedName name="CARRMAG_11" localSheetId="29">[13]Radmod04oficios!#REF!</definedName>
    <definedName name="CARRMAG_11" localSheetId="24">[13]Radmod04oficios!#REF!</definedName>
    <definedName name="CARRMAG_11" localSheetId="34">[13]Radmod04oficios!#REF!</definedName>
    <definedName name="CARRMAG_11" localSheetId="28">[13]Radmod04oficios!#REF!</definedName>
    <definedName name="CARRMAG_11" localSheetId="26">[13]Radmod04oficios!#REF!</definedName>
    <definedName name="CARRMAG_11" localSheetId="35">[13]Radmod04oficios!#REF!</definedName>
    <definedName name="CARRMAG_11" localSheetId="27">[13]Radmod04oficios!#REF!</definedName>
    <definedName name="CARRMAG_11">[13]Radmod04oficios!#REF!</definedName>
    <definedName name="CARRMAG_20" localSheetId="31">[13]Radmod04oficios!#REF!</definedName>
    <definedName name="CARRMAG_20" localSheetId="32">[13]Radmod04oficios!#REF!</definedName>
    <definedName name="CARRMAG_20" localSheetId="33">[13]Radmod04oficios!#REF!</definedName>
    <definedName name="CARRMAG_20" localSheetId="25">[13]Radmod04oficios!#REF!</definedName>
    <definedName name="CARRMAG_20" localSheetId="30">[13]Radmod04oficios!#REF!</definedName>
    <definedName name="CARRMAG_20" localSheetId="29">[13]Radmod04oficios!#REF!</definedName>
    <definedName name="CARRMAG_20" localSheetId="24">[13]Radmod04oficios!#REF!</definedName>
    <definedName name="CARRMAG_20" localSheetId="34">[13]Radmod04oficios!#REF!</definedName>
    <definedName name="CARRMAG_20" localSheetId="28">[13]Radmod04oficios!#REF!</definedName>
    <definedName name="CARRMAG_20" localSheetId="26">[13]Radmod04oficios!#REF!</definedName>
    <definedName name="CARRMAG_20" localSheetId="35">[13]Radmod04oficios!#REF!</definedName>
    <definedName name="CARRMAG_20" localSheetId="27">[13]Radmod04oficios!#REF!</definedName>
    <definedName name="CARRMAG_20">[13]Radmod04oficios!#REF!</definedName>
    <definedName name="CARRMAG_4" localSheetId="31">[13]Radmod04oficios!#REF!</definedName>
    <definedName name="CARRMAG_4" localSheetId="32">[13]Radmod04oficios!#REF!</definedName>
    <definedName name="CARRMAG_4" localSheetId="33">[13]Radmod04oficios!#REF!</definedName>
    <definedName name="CARRMAG_4" localSheetId="25">[13]Radmod04oficios!#REF!</definedName>
    <definedName name="CARRMAG_4" localSheetId="30">[13]Radmod04oficios!#REF!</definedName>
    <definedName name="CARRMAG_4" localSheetId="29">[13]Radmod04oficios!#REF!</definedName>
    <definedName name="CARRMAG_4" localSheetId="24">[13]Radmod04oficios!#REF!</definedName>
    <definedName name="CARRMAG_4" localSheetId="34">[13]Radmod04oficios!#REF!</definedName>
    <definedName name="CARRMAG_4" localSheetId="28">[13]Radmod04oficios!#REF!</definedName>
    <definedName name="CARRMAG_4" localSheetId="26">[13]Radmod04oficios!#REF!</definedName>
    <definedName name="CARRMAG_4" localSheetId="35">[13]Radmod04oficios!#REF!</definedName>
    <definedName name="CARRMAG_4" localSheetId="27">[13]Radmod04oficios!#REF!</definedName>
    <definedName name="CARRMAG_4">[13]Radmod04oficios!#REF!</definedName>
    <definedName name="CAT">[14]Org!$A$4:$N$343</definedName>
    <definedName name="ce" localSheetId="34">{"";"c";"dosc";"tresc";"cuatroc";"quin";"seisc";"setec";"ochoc";"novec"}&amp;"ient"</definedName>
    <definedName name="ce">{"";"c";"dosc";"tresc";"cuatroc";"quin";"seisc";"setec";"ochoc";"novec"}&amp;"ient"</definedName>
    <definedName name="Centenas" localSheetId="7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19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 localSheetId="12">{"";"c";"dosc";"tresc";"cuatroc";"quin";"seisc";"setec";"ochoc";"novec"}&amp;"ient"</definedName>
    <definedName name="Centenas" localSheetId="14">{"";"c";"dosc";"tresc";"cuatroc";"quin";"seisc";"setec";"ochoc";"novec"}&amp;"ient"</definedName>
    <definedName name="Centenas" localSheetId="15">{"";"c";"dosc";"tresc";"cuatroc";"quin";"seisc";"setec";"ochoc";"novec"}&amp;"ient"</definedName>
    <definedName name="Centenas" localSheetId="21">{"";"c";"dosc";"tresc";"cuatroc";"quin";"seisc";"setec";"ochoc";"novec"}&amp;"ient"</definedName>
    <definedName name="Centenas" localSheetId="13">{"";"c";"dosc";"tresc";"cuatroc";"quin";"seisc";"setec";"ochoc";"novec"}&amp;"ient"</definedName>
    <definedName name="Centenas" localSheetId="34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16">{"";"c";"dosc";"tresc";"cuatroc";"quin";"seisc";"setec";"ochoc";"novec"}&amp;"ient"</definedName>
    <definedName name="Centenas" localSheetId="36">{"";"c";"dosc";"tresc";"cuatroc";"quin";"seisc";"setec";"ochoc";"novec"}&amp;"ient"</definedName>
    <definedName name="Centenas">{"";"c";"dosc";"tresc";"cuatroc";"quin";"seisc";"setec";"ochoc";"novec"}&amp;"ient"</definedName>
    <definedName name="CIERRE_08">[12]R_PRONOSTICO_PR!$K$1:$K$65536</definedName>
    <definedName name="CN" localSheetId="31">#REF!</definedName>
    <definedName name="CN" localSheetId="32">#REF!</definedName>
    <definedName name="CN" localSheetId="33">#REF!</definedName>
    <definedName name="CN" localSheetId="25">#REF!</definedName>
    <definedName name="CN" localSheetId="30">#REF!</definedName>
    <definedName name="CN" localSheetId="29">#REF!</definedName>
    <definedName name="CN" localSheetId="24">#REF!</definedName>
    <definedName name="CN" localSheetId="34">#REF!</definedName>
    <definedName name="CN" localSheetId="28">#REF!</definedName>
    <definedName name="CN" localSheetId="26">#REF!</definedName>
    <definedName name="CN" localSheetId="35">#REF!</definedName>
    <definedName name="CN" localSheetId="36">#REF!</definedName>
    <definedName name="CN" localSheetId="27">#REF!</definedName>
    <definedName name="CN">#REF!</definedName>
    <definedName name="COBAQ" localSheetId="31">#REF!</definedName>
    <definedName name="COBAQ" localSheetId="32">#REF!</definedName>
    <definedName name="COBAQ" localSheetId="33">#REF!</definedName>
    <definedName name="COBAQ" localSheetId="25">#REF!</definedName>
    <definedName name="COBAQ" localSheetId="30">#REF!</definedName>
    <definedName name="COBAQ" localSheetId="29">#REF!</definedName>
    <definedName name="COBAQ" localSheetId="24">#REF!</definedName>
    <definedName name="COBAQ" localSheetId="34">#REF!</definedName>
    <definedName name="COBAQ" localSheetId="28">#REF!</definedName>
    <definedName name="COBAQ" localSheetId="26">#REF!</definedName>
    <definedName name="COBAQ" localSheetId="35">#REF!</definedName>
    <definedName name="COBAQ" localSheetId="27">#REF!</definedName>
    <definedName name="COBAQ">#REF!</definedName>
    <definedName name="COBAQ_1" localSheetId="31">#REF!</definedName>
    <definedName name="COBAQ_1" localSheetId="32">#REF!</definedName>
    <definedName name="COBAQ_1" localSheetId="33">#REF!</definedName>
    <definedName name="COBAQ_1" localSheetId="25">#REF!</definedName>
    <definedName name="COBAQ_1" localSheetId="30">#REF!</definedName>
    <definedName name="COBAQ_1" localSheetId="29">#REF!</definedName>
    <definedName name="COBAQ_1" localSheetId="24">#REF!</definedName>
    <definedName name="COBAQ_1" localSheetId="34">#REF!</definedName>
    <definedName name="COBAQ_1" localSheetId="28">#REF!</definedName>
    <definedName name="COBAQ_1" localSheetId="26">#REF!</definedName>
    <definedName name="COBAQ_1" localSheetId="35">#REF!</definedName>
    <definedName name="COBAQ_1" localSheetId="27">#REF!</definedName>
    <definedName name="COBAQ_1">#REF!</definedName>
    <definedName name="COBAQ_11" localSheetId="31">#REF!</definedName>
    <definedName name="COBAQ_11" localSheetId="32">#REF!</definedName>
    <definedName name="COBAQ_11" localSheetId="33">#REF!</definedName>
    <definedName name="COBAQ_11" localSheetId="25">#REF!</definedName>
    <definedName name="COBAQ_11" localSheetId="30">#REF!</definedName>
    <definedName name="COBAQ_11" localSheetId="29">#REF!</definedName>
    <definedName name="COBAQ_11" localSheetId="24">#REF!</definedName>
    <definedName name="COBAQ_11" localSheetId="34">#REF!</definedName>
    <definedName name="COBAQ_11" localSheetId="28">#REF!</definedName>
    <definedName name="COBAQ_11" localSheetId="26">#REF!</definedName>
    <definedName name="COBAQ_11" localSheetId="35">#REF!</definedName>
    <definedName name="COBAQ_11" localSheetId="27">#REF!</definedName>
    <definedName name="COBAQ_11">#REF!</definedName>
    <definedName name="COBAQ_20" localSheetId="31">#REF!</definedName>
    <definedName name="COBAQ_20" localSheetId="32">#REF!</definedName>
    <definedName name="COBAQ_20" localSheetId="33">#REF!</definedName>
    <definedName name="COBAQ_20" localSheetId="25">#REF!</definedName>
    <definedName name="COBAQ_20" localSheetId="30">#REF!</definedName>
    <definedName name="COBAQ_20" localSheetId="29">#REF!</definedName>
    <definedName name="COBAQ_20" localSheetId="24">#REF!</definedName>
    <definedName name="COBAQ_20" localSheetId="34">#REF!</definedName>
    <definedName name="COBAQ_20" localSheetId="28">#REF!</definedName>
    <definedName name="COBAQ_20" localSheetId="26">#REF!</definedName>
    <definedName name="COBAQ_20" localSheetId="35">#REF!</definedName>
    <definedName name="COBAQ_20" localSheetId="27">#REF!</definedName>
    <definedName name="COBAQ_20">#REF!</definedName>
    <definedName name="COBAQ_4" localSheetId="31">#REF!</definedName>
    <definedName name="COBAQ_4" localSheetId="32">#REF!</definedName>
    <definedName name="COBAQ_4" localSheetId="33">#REF!</definedName>
    <definedName name="COBAQ_4" localSheetId="25">#REF!</definedName>
    <definedName name="COBAQ_4" localSheetId="30">#REF!</definedName>
    <definedName name="COBAQ_4" localSheetId="29">#REF!</definedName>
    <definedName name="COBAQ_4" localSheetId="24">#REF!</definedName>
    <definedName name="COBAQ_4" localSheetId="34">#REF!</definedName>
    <definedName name="COBAQ_4" localSheetId="28">#REF!</definedName>
    <definedName name="COBAQ_4" localSheetId="26">#REF!</definedName>
    <definedName name="COBAQ_4" localSheetId="35">#REF!</definedName>
    <definedName name="COBAQ_4" localSheetId="27">#REF!</definedName>
    <definedName name="COBAQ_4">#REF!</definedName>
    <definedName name="comboGasto">[2]PlantillaGastos!$A$2:$A$3</definedName>
    <definedName name="comboPartida">[2]PlantillaPartidas!$A$2:$A$354</definedName>
    <definedName name="COMPR_08">[12]R_PRONOSTICO_PR!$I$1:$I$65536</definedName>
    <definedName name="CONV.16MAYO" localSheetId="31">#REF!</definedName>
    <definedName name="CONV.16MAYO" localSheetId="32">#REF!</definedName>
    <definedName name="CONV.16MAYO" localSheetId="33">#REF!</definedName>
    <definedName name="CONV.16MAYO" localSheetId="25">#REF!</definedName>
    <definedName name="CONV.16MAYO" localSheetId="30">#REF!</definedName>
    <definedName name="CONV.16MAYO" localSheetId="29">#REF!</definedName>
    <definedName name="CONV.16MAYO" localSheetId="24">#REF!</definedName>
    <definedName name="CONV.16MAYO" localSheetId="34">#REF!</definedName>
    <definedName name="CONV.16MAYO" localSheetId="28">#REF!</definedName>
    <definedName name="CONV.16MAYO" localSheetId="26">#REF!</definedName>
    <definedName name="CONV.16MAYO" localSheetId="35">#REF!</definedName>
    <definedName name="CONV.16MAYO" localSheetId="27">#REF!</definedName>
    <definedName name="CONV.16MAYO">#REF!</definedName>
    <definedName name="CONV.16MAYO_1" localSheetId="31">#REF!</definedName>
    <definedName name="CONV.16MAYO_1" localSheetId="32">#REF!</definedName>
    <definedName name="CONV.16MAYO_1" localSheetId="33">#REF!</definedName>
    <definedName name="CONV.16MAYO_1" localSheetId="25">#REF!</definedName>
    <definedName name="CONV.16MAYO_1" localSheetId="30">#REF!</definedName>
    <definedName name="CONV.16MAYO_1" localSheetId="29">#REF!</definedName>
    <definedName name="CONV.16MAYO_1" localSheetId="24">#REF!</definedName>
    <definedName name="CONV.16MAYO_1" localSheetId="34">#REF!</definedName>
    <definedName name="CONV.16MAYO_1" localSheetId="28">#REF!</definedName>
    <definedName name="CONV.16MAYO_1" localSheetId="26">#REF!</definedName>
    <definedName name="CONV.16MAYO_1" localSheetId="35">#REF!</definedName>
    <definedName name="CONV.16MAYO_1" localSheetId="27">#REF!</definedName>
    <definedName name="CONV.16MAYO_1">#REF!</definedName>
    <definedName name="CONV.16MAYO_20" localSheetId="31">#REF!</definedName>
    <definedName name="CONV.16MAYO_20" localSheetId="32">#REF!</definedName>
    <definedName name="CONV.16MAYO_20" localSheetId="33">#REF!</definedName>
    <definedName name="CONV.16MAYO_20" localSheetId="25">#REF!</definedName>
    <definedName name="CONV.16MAYO_20" localSheetId="30">#REF!</definedName>
    <definedName name="CONV.16MAYO_20" localSheetId="29">#REF!</definedName>
    <definedName name="CONV.16MAYO_20" localSheetId="24">#REF!</definedName>
    <definedName name="CONV.16MAYO_20" localSheetId="34">#REF!</definedName>
    <definedName name="CONV.16MAYO_20" localSheetId="28">#REF!</definedName>
    <definedName name="CONV.16MAYO_20" localSheetId="26">#REF!</definedName>
    <definedName name="CONV.16MAYO_20" localSheetId="35">#REF!</definedName>
    <definedName name="CONV.16MAYO_20" localSheetId="27">#REF!</definedName>
    <definedName name="CONV.16MAYO_20">#REF!</definedName>
    <definedName name="CONV.16MAYO_4" localSheetId="31">#REF!</definedName>
    <definedName name="CONV.16MAYO_4" localSheetId="32">#REF!</definedName>
    <definedName name="CONV.16MAYO_4" localSheetId="33">#REF!</definedName>
    <definedName name="CONV.16MAYO_4" localSheetId="25">#REF!</definedName>
    <definedName name="CONV.16MAYO_4" localSheetId="30">#REF!</definedName>
    <definedName name="CONV.16MAYO_4" localSheetId="29">#REF!</definedName>
    <definedName name="CONV.16MAYO_4" localSheetId="24">#REF!</definedName>
    <definedName name="CONV.16MAYO_4" localSheetId="34">#REF!</definedName>
    <definedName name="CONV.16MAYO_4" localSheetId="28">#REF!</definedName>
    <definedName name="CONV.16MAYO_4" localSheetId="26">#REF!</definedName>
    <definedName name="CONV.16MAYO_4" localSheetId="35">#REF!</definedName>
    <definedName name="CONV.16MAYO_4" localSheetId="27">#REF!</definedName>
    <definedName name="CONV.16MAYO_4">#REF!</definedName>
    <definedName name="CUENTA" localSheetId="31">#REF!</definedName>
    <definedName name="CUENTA" localSheetId="32">#REF!</definedName>
    <definedName name="CUENTA" localSheetId="33">#REF!</definedName>
    <definedName name="CUENTA" localSheetId="25">#REF!</definedName>
    <definedName name="CUENTA" localSheetId="30">#REF!</definedName>
    <definedName name="CUENTA" localSheetId="29">#REF!</definedName>
    <definedName name="CUENTA" localSheetId="24">#REF!</definedName>
    <definedName name="CUENTA" localSheetId="34">#REF!</definedName>
    <definedName name="CUENTA" localSheetId="28">#REF!</definedName>
    <definedName name="CUENTA" localSheetId="26">#REF!</definedName>
    <definedName name="CUENTA" localSheetId="35">#REF!</definedName>
    <definedName name="CUENTA" localSheetId="27">#REF!</definedName>
    <definedName name="CUENTA">#REF!</definedName>
    <definedName name="Decenas" localSheetId="7">{"";"";"";"trei";"cuare";"cincue";"sese";"sete";"oche";"nove"}&amp;"nta "</definedName>
    <definedName name="Decenas" localSheetId="17">{"";"";"";"trei";"cuare";"cincue";"sese";"sete";"oche";"nove"}&amp;"nta "</definedName>
    <definedName name="Decenas" localSheetId="18">{"";"";"";"trei";"cuare";"cincue";"sese";"sete";"oche";"nove"}&amp;"nta "</definedName>
    <definedName name="Decenas" localSheetId="19">{"";"";"";"trei";"cuare";"cincue";"sese";"sete";"oche";"nove"}&amp;"nta "</definedName>
    <definedName name="Decenas" localSheetId="20">{"";"";"";"trei";"cuare";"cincue";"sese";"sete";"oche";"nove"}&amp;"nta "</definedName>
    <definedName name="Decenas" localSheetId="12">{"";"";"";"trei";"cuare";"cincue";"sese";"sete";"oche";"nove"}&amp;"nta "</definedName>
    <definedName name="Decenas" localSheetId="14">{"";"";"";"trei";"cuare";"cincue";"sese";"sete";"oche";"nove"}&amp;"nta "</definedName>
    <definedName name="Decenas" localSheetId="15">{"";"";"";"trei";"cuare";"cincue";"sese";"sete";"oche";"nove"}&amp;"nta "</definedName>
    <definedName name="Decenas" localSheetId="21">{"";"";"";"trei";"cuare";"cincue";"sese";"sete";"oche";"nove"}&amp;"nta "</definedName>
    <definedName name="Decenas" localSheetId="13">{"";"";"";"trei";"cuare";"cincue";"sese";"sete";"oche";"nove"}&amp;"nta "</definedName>
    <definedName name="Decenas" localSheetId="34">{"";"";"";"trei";"cuare";"cincue";"sese";"sete";"oche";"nove"}&amp;"nta "</definedName>
    <definedName name="Decenas" localSheetId="23">{"";"";"";"trei";"cuare";"cincue";"sese";"sete";"oche";"nove"}&amp;"nta "</definedName>
    <definedName name="Decenas" localSheetId="22">{"";"";"";"trei";"cuare";"cincue";"sese";"sete";"oche";"nove"}&amp;"nta "</definedName>
    <definedName name="Decenas" localSheetId="16">{"";"";"";"trei";"cuare";"cincue";"sese";"sete";"oche";"nove"}&amp;"nta "</definedName>
    <definedName name="Decenas" localSheetId="36">{"";"";"";"trei";"cuare";"cincue";"sese";"sete";"oche";"nove"}&amp;"nta "</definedName>
    <definedName name="Decenas">{"";"";"";"trei";"cuare";"cincue";"sese";"sete";"oche";"nove"}&amp;"nta "</definedName>
    <definedName name="DESCRIPCION_PARTIDA" localSheetId="31">#REF!</definedName>
    <definedName name="DESCRIPCION_PARTIDA" localSheetId="32">#REF!</definedName>
    <definedName name="DESCRIPCION_PARTIDA" localSheetId="33">#REF!</definedName>
    <definedName name="DESCRIPCION_PARTIDA" localSheetId="25">#REF!</definedName>
    <definedName name="DESCRIPCION_PARTIDA" localSheetId="30">#REF!</definedName>
    <definedName name="DESCRIPCION_PARTIDA" localSheetId="29">#REF!</definedName>
    <definedName name="DESCRIPCION_PARTIDA" localSheetId="24">#REF!</definedName>
    <definedName name="DESCRIPCION_PARTIDA" localSheetId="34">#REF!</definedName>
    <definedName name="DESCRIPCION_PARTIDA" localSheetId="28">#REF!</definedName>
    <definedName name="DESCRIPCION_PARTIDA" localSheetId="26">#REF!</definedName>
    <definedName name="DESCRIPCION_PARTIDA" localSheetId="35">#REF!</definedName>
    <definedName name="DESCRIPCION_PARTIDA" localSheetId="36">#REF!</definedName>
    <definedName name="DESCRIPCION_PARTIDA" localSheetId="27">#REF!</definedName>
    <definedName name="DESCRIPCION_PARTIDA">#REF!</definedName>
    <definedName name="DESPSAL" localSheetId="31">[13]Radmod04oficios!#REF!</definedName>
    <definedName name="DESPSAL" localSheetId="32">[13]Radmod04oficios!#REF!</definedName>
    <definedName name="DESPSAL" localSheetId="33">[13]Radmod04oficios!#REF!</definedName>
    <definedName name="DESPSAL" localSheetId="25">[13]Radmod04oficios!#REF!</definedName>
    <definedName name="DESPSAL" localSheetId="30">[13]Radmod04oficios!#REF!</definedName>
    <definedName name="DESPSAL" localSheetId="29">[13]Radmod04oficios!#REF!</definedName>
    <definedName name="DESPSAL" localSheetId="24">[13]Radmod04oficios!#REF!</definedName>
    <definedName name="DESPSAL" localSheetId="34">[13]Radmod04oficios!#REF!</definedName>
    <definedName name="DESPSAL" localSheetId="28">[13]Radmod04oficios!#REF!</definedName>
    <definedName name="DESPSAL" localSheetId="26">[13]Radmod04oficios!#REF!</definedName>
    <definedName name="DESPSAL" localSheetId="35">[13]Radmod04oficios!#REF!</definedName>
    <definedName name="DESPSAL" localSheetId="27">[13]Radmod04oficios!#REF!</definedName>
    <definedName name="DESPSAL">[13]Radmod04oficios!#REF!</definedName>
    <definedName name="DESPSAL_1" localSheetId="31">[13]Radmod04oficios!#REF!</definedName>
    <definedName name="DESPSAL_1" localSheetId="32">[13]Radmod04oficios!#REF!</definedName>
    <definedName name="DESPSAL_1" localSheetId="33">[13]Radmod04oficios!#REF!</definedName>
    <definedName name="DESPSAL_1" localSheetId="25">[13]Radmod04oficios!#REF!</definedName>
    <definedName name="DESPSAL_1" localSheetId="30">[13]Radmod04oficios!#REF!</definedName>
    <definedName name="DESPSAL_1" localSheetId="29">[13]Radmod04oficios!#REF!</definedName>
    <definedName name="DESPSAL_1" localSheetId="24">[13]Radmod04oficios!#REF!</definedName>
    <definedName name="DESPSAL_1" localSheetId="34">[13]Radmod04oficios!#REF!</definedName>
    <definedName name="DESPSAL_1" localSheetId="28">[13]Radmod04oficios!#REF!</definedName>
    <definedName name="DESPSAL_1" localSheetId="26">[13]Radmod04oficios!#REF!</definedName>
    <definedName name="DESPSAL_1" localSheetId="35">[13]Radmod04oficios!#REF!</definedName>
    <definedName name="DESPSAL_1" localSheetId="27">[13]Radmod04oficios!#REF!</definedName>
    <definedName name="DESPSAL_1">[13]Radmod04oficios!#REF!</definedName>
    <definedName name="DESPSAL_11" localSheetId="31">[13]Radmod04oficios!#REF!</definedName>
    <definedName name="DESPSAL_11" localSheetId="32">[13]Radmod04oficios!#REF!</definedName>
    <definedName name="DESPSAL_11" localSheetId="33">[13]Radmod04oficios!#REF!</definedName>
    <definedName name="DESPSAL_11" localSheetId="25">[13]Radmod04oficios!#REF!</definedName>
    <definedName name="DESPSAL_11" localSheetId="30">[13]Radmod04oficios!#REF!</definedName>
    <definedName name="DESPSAL_11" localSheetId="29">[13]Radmod04oficios!#REF!</definedName>
    <definedName name="DESPSAL_11" localSheetId="24">[13]Radmod04oficios!#REF!</definedName>
    <definedName name="DESPSAL_11" localSheetId="34">[13]Radmod04oficios!#REF!</definedName>
    <definedName name="DESPSAL_11" localSheetId="28">[13]Radmod04oficios!#REF!</definedName>
    <definedName name="DESPSAL_11" localSheetId="26">[13]Radmod04oficios!#REF!</definedName>
    <definedName name="DESPSAL_11" localSheetId="35">[13]Radmod04oficios!#REF!</definedName>
    <definedName name="DESPSAL_11" localSheetId="27">[13]Radmod04oficios!#REF!</definedName>
    <definedName name="DESPSAL_11">[13]Radmod04oficios!#REF!</definedName>
    <definedName name="DESPSAL_20" localSheetId="31">[13]Radmod04oficios!#REF!</definedName>
    <definedName name="DESPSAL_20" localSheetId="32">[13]Radmod04oficios!#REF!</definedName>
    <definedName name="DESPSAL_20" localSheetId="33">[13]Radmod04oficios!#REF!</definedName>
    <definedName name="DESPSAL_20" localSheetId="25">[13]Radmod04oficios!#REF!</definedName>
    <definedName name="DESPSAL_20" localSheetId="30">[13]Radmod04oficios!#REF!</definedName>
    <definedName name="DESPSAL_20" localSheetId="29">[13]Radmod04oficios!#REF!</definedName>
    <definedName name="DESPSAL_20" localSheetId="24">[13]Radmod04oficios!#REF!</definedName>
    <definedName name="DESPSAL_20" localSheetId="34">[13]Radmod04oficios!#REF!</definedName>
    <definedName name="DESPSAL_20" localSheetId="28">[13]Radmod04oficios!#REF!</definedName>
    <definedName name="DESPSAL_20" localSheetId="26">[13]Radmod04oficios!#REF!</definedName>
    <definedName name="DESPSAL_20" localSheetId="35">[13]Radmod04oficios!#REF!</definedName>
    <definedName name="DESPSAL_20" localSheetId="27">[13]Radmod04oficios!#REF!</definedName>
    <definedName name="DESPSAL_20">[13]Radmod04oficios!#REF!</definedName>
    <definedName name="DESPSAL_4" localSheetId="31">[13]Radmod04oficios!#REF!</definedName>
    <definedName name="DESPSAL_4" localSheetId="32">[13]Radmod04oficios!#REF!</definedName>
    <definedName name="DESPSAL_4" localSheetId="33">[13]Radmod04oficios!#REF!</definedName>
    <definedName name="DESPSAL_4" localSheetId="25">[13]Radmod04oficios!#REF!</definedName>
    <definedName name="DESPSAL_4" localSheetId="30">[13]Radmod04oficios!#REF!</definedName>
    <definedName name="DESPSAL_4" localSheetId="29">[13]Radmod04oficios!#REF!</definedName>
    <definedName name="DESPSAL_4" localSheetId="24">[13]Radmod04oficios!#REF!</definedName>
    <definedName name="DESPSAL_4" localSheetId="34">[13]Radmod04oficios!#REF!</definedName>
    <definedName name="DESPSAL_4" localSheetId="28">[13]Radmod04oficios!#REF!</definedName>
    <definedName name="DESPSAL_4" localSheetId="26">[13]Radmod04oficios!#REF!</definedName>
    <definedName name="DESPSAL_4" localSheetId="35">[13]Radmod04oficios!#REF!</definedName>
    <definedName name="DESPSAL_4" localSheetId="27">[13]Radmod04oficios!#REF!</definedName>
    <definedName name="DESPSAL_4">[13]Radmod04oficios!#REF!</definedName>
    <definedName name="DIARIO" localSheetId="31">#REF!</definedName>
    <definedName name="DIARIO" localSheetId="32">#REF!</definedName>
    <definedName name="DIARIO" localSheetId="33">#REF!</definedName>
    <definedName name="DIARIO" localSheetId="25">#REF!</definedName>
    <definedName name="DIARIO" localSheetId="30">#REF!</definedName>
    <definedName name="DIARIO" localSheetId="29">#REF!</definedName>
    <definedName name="DIARIO" localSheetId="24">#REF!</definedName>
    <definedName name="DIARIO" localSheetId="34">#REF!</definedName>
    <definedName name="DIARIO" localSheetId="28">#REF!</definedName>
    <definedName name="DIARIO" localSheetId="26">#REF!</definedName>
    <definedName name="DIARIO" localSheetId="35">#REF!</definedName>
    <definedName name="DIARIO" localSheetId="36">#REF!</definedName>
    <definedName name="DIARIO" localSheetId="27">#REF!</definedName>
    <definedName name="DIARIO">#REF!</definedName>
    <definedName name="EDU" localSheetId="31">#REF!</definedName>
    <definedName name="EDU" localSheetId="32">#REF!</definedName>
    <definedName name="EDU" localSheetId="33">#REF!</definedName>
    <definedName name="EDU" localSheetId="25">#REF!</definedName>
    <definedName name="EDU" localSheetId="30">#REF!</definedName>
    <definedName name="EDU" localSheetId="29">#REF!</definedName>
    <definedName name="EDU" localSheetId="24">#REF!</definedName>
    <definedName name="EDU" localSheetId="34">#REF!</definedName>
    <definedName name="EDU" localSheetId="28">#REF!</definedName>
    <definedName name="EDU" localSheetId="26">#REF!</definedName>
    <definedName name="EDU" localSheetId="35">#REF!</definedName>
    <definedName name="EDU" localSheetId="27">#REF!</definedName>
    <definedName name="EDU">#REF!</definedName>
    <definedName name="EDU_1" localSheetId="31">#REF!</definedName>
    <definedName name="EDU_1" localSheetId="32">#REF!</definedName>
    <definedName name="EDU_1" localSheetId="33">#REF!</definedName>
    <definedName name="EDU_1" localSheetId="25">#REF!</definedName>
    <definedName name="EDU_1" localSheetId="30">#REF!</definedName>
    <definedName name="EDU_1" localSheetId="29">#REF!</definedName>
    <definedName name="EDU_1" localSheetId="24">#REF!</definedName>
    <definedName name="EDU_1" localSheetId="34">#REF!</definedName>
    <definedName name="EDU_1" localSheetId="28">#REF!</definedName>
    <definedName name="EDU_1" localSheetId="26">#REF!</definedName>
    <definedName name="EDU_1" localSheetId="35">#REF!</definedName>
    <definedName name="EDU_1" localSheetId="27">#REF!</definedName>
    <definedName name="EDU_1">#REF!</definedName>
    <definedName name="EDU_11" localSheetId="31">#REF!</definedName>
    <definedName name="EDU_11" localSheetId="32">#REF!</definedName>
    <definedName name="EDU_11" localSheetId="33">#REF!</definedName>
    <definedName name="EDU_11" localSheetId="25">#REF!</definedName>
    <definedName name="EDU_11" localSheetId="30">#REF!</definedName>
    <definedName name="EDU_11" localSheetId="29">#REF!</definedName>
    <definedName name="EDU_11" localSheetId="24">#REF!</definedName>
    <definedName name="EDU_11" localSheetId="34">#REF!</definedName>
    <definedName name="EDU_11" localSheetId="28">#REF!</definedName>
    <definedName name="EDU_11" localSheetId="26">#REF!</definedName>
    <definedName name="EDU_11" localSheetId="35">#REF!</definedName>
    <definedName name="EDU_11" localSheetId="27">#REF!</definedName>
    <definedName name="EDU_11">#REF!</definedName>
    <definedName name="EDU_20" localSheetId="31">#REF!</definedName>
    <definedName name="EDU_20" localSheetId="32">#REF!</definedName>
    <definedName name="EDU_20" localSheetId="33">#REF!</definedName>
    <definedName name="EDU_20" localSheetId="25">#REF!</definedName>
    <definedName name="EDU_20" localSheetId="30">#REF!</definedName>
    <definedName name="EDU_20" localSheetId="29">#REF!</definedName>
    <definedName name="EDU_20" localSheetId="24">#REF!</definedName>
    <definedName name="EDU_20" localSheetId="34">#REF!</definedName>
    <definedName name="EDU_20" localSheetId="28">#REF!</definedName>
    <definedName name="EDU_20" localSheetId="26">#REF!</definedName>
    <definedName name="EDU_20" localSheetId="35">#REF!</definedName>
    <definedName name="EDU_20" localSheetId="27">#REF!</definedName>
    <definedName name="EDU_20">#REF!</definedName>
    <definedName name="EDU_4" localSheetId="31">#REF!</definedName>
    <definedName name="EDU_4" localSheetId="32">#REF!</definedName>
    <definedName name="EDU_4" localSheetId="33">#REF!</definedName>
    <definedName name="EDU_4" localSheetId="25">#REF!</definedName>
    <definedName name="EDU_4" localSheetId="30">#REF!</definedName>
    <definedName name="EDU_4" localSheetId="29">#REF!</definedName>
    <definedName name="EDU_4" localSheetId="24">#REF!</definedName>
    <definedName name="EDU_4" localSheetId="34">#REF!</definedName>
    <definedName name="EDU_4" localSheetId="28">#REF!</definedName>
    <definedName name="EDU_4" localSheetId="26">#REF!</definedName>
    <definedName name="EDU_4" localSheetId="35">#REF!</definedName>
    <definedName name="EDU_4" localSheetId="27">#REF!</definedName>
    <definedName name="EDU_4">#REF!</definedName>
    <definedName name="ENTIDAD_H" localSheetId="17">[15]LISTA!$A$1:$A$96</definedName>
    <definedName name="ENTIDAD_H" localSheetId="18">[15]LISTA!$A$1:$A$96</definedName>
    <definedName name="ENTIDAD_H" localSheetId="19">[15]LISTA!$A$1:$A$96</definedName>
    <definedName name="ENTIDAD_H" localSheetId="20">[15]LISTA!$A$1:$A$96</definedName>
    <definedName name="ENTIDAD_H" localSheetId="14">[15]LISTA!$A$1:$A$96</definedName>
    <definedName name="ENTIDAD_H" localSheetId="15">[15]LISTA!$A$1:$A$96</definedName>
    <definedName name="ENTIDAD_H" localSheetId="21">[15]LISTA!$A$1:$A$96</definedName>
    <definedName name="ENTIDAD_H" localSheetId="13">[15]LISTA!$A$1:$A$96</definedName>
    <definedName name="ENTIDAD_H" localSheetId="23">[15]LISTA!$A$1:$A$96</definedName>
    <definedName name="ENTIDAD_H" localSheetId="22">[15]LISTA!$A$1:$A$96</definedName>
    <definedName name="ENTIDAD_H" localSheetId="16">[15]LISTA!$A$1:$A$96</definedName>
    <definedName name="ENTIDAD_H" localSheetId="36">[15]LISTA!$A$1:$A$96</definedName>
    <definedName name="ENTIDAD_H">[3]LISTA!$A$1:$A$96</definedName>
    <definedName name="Excel_BuiltIn_Database" localSheetId="31">#REF!</definedName>
    <definedName name="Excel_BuiltIn_Database" localSheetId="32">#REF!</definedName>
    <definedName name="Excel_BuiltIn_Database" localSheetId="33">#REF!</definedName>
    <definedName name="Excel_BuiltIn_Database" localSheetId="25">#REF!</definedName>
    <definedName name="Excel_BuiltIn_Database" localSheetId="30">#REF!</definedName>
    <definedName name="Excel_BuiltIn_Database" localSheetId="29">#REF!</definedName>
    <definedName name="Excel_BuiltIn_Database" localSheetId="24">#REF!</definedName>
    <definedName name="Excel_BuiltIn_Database" localSheetId="34">#REF!</definedName>
    <definedName name="Excel_BuiltIn_Database" localSheetId="28">#REF!</definedName>
    <definedName name="Excel_BuiltIn_Database" localSheetId="26">#REF!</definedName>
    <definedName name="Excel_BuiltIn_Database" localSheetId="35">#REF!</definedName>
    <definedName name="Excel_BuiltIn_Database" localSheetId="27">#REF!</definedName>
    <definedName name="Excel_BuiltIn_Database">#REF!</definedName>
    <definedName name="Excel_BuiltIn_Database_1" localSheetId="31">#REF!</definedName>
    <definedName name="Excel_BuiltIn_Database_1" localSheetId="32">#REF!</definedName>
    <definedName name="Excel_BuiltIn_Database_1" localSheetId="33">#REF!</definedName>
    <definedName name="Excel_BuiltIn_Database_1" localSheetId="25">#REF!</definedName>
    <definedName name="Excel_BuiltIn_Database_1" localSheetId="30">#REF!</definedName>
    <definedName name="Excel_BuiltIn_Database_1" localSheetId="29">#REF!</definedName>
    <definedName name="Excel_BuiltIn_Database_1" localSheetId="24">#REF!</definedName>
    <definedName name="Excel_BuiltIn_Database_1" localSheetId="34">#REF!</definedName>
    <definedName name="Excel_BuiltIn_Database_1" localSheetId="28">#REF!</definedName>
    <definedName name="Excel_BuiltIn_Database_1" localSheetId="26">#REF!</definedName>
    <definedName name="Excel_BuiltIn_Database_1" localSheetId="35">#REF!</definedName>
    <definedName name="Excel_BuiltIn_Database_1" localSheetId="27">#REF!</definedName>
    <definedName name="Excel_BuiltIn_Database_1">#REF!</definedName>
    <definedName name="Excel_BuiltIn_Database_20" localSheetId="31">#REF!</definedName>
    <definedName name="Excel_BuiltIn_Database_20" localSheetId="32">#REF!</definedName>
    <definedName name="Excel_BuiltIn_Database_20" localSheetId="33">#REF!</definedName>
    <definedName name="Excel_BuiltIn_Database_20" localSheetId="25">#REF!</definedName>
    <definedName name="Excel_BuiltIn_Database_20" localSheetId="30">#REF!</definedName>
    <definedName name="Excel_BuiltIn_Database_20" localSheetId="29">#REF!</definedName>
    <definedName name="Excel_BuiltIn_Database_20" localSheetId="24">#REF!</definedName>
    <definedName name="Excel_BuiltIn_Database_20" localSheetId="34">#REF!</definedName>
    <definedName name="Excel_BuiltIn_Database_20" localSheetId="28">#REF!</definedName>
    <definedName name="Excel_BuiltIn_Database_20" localSheetId="26">#REF!</definedName>
    <definedName name="Excel_BuiltIn_Database_20" localSheetId="35">#REF!</definedName>
    <definedName name="Excel_BuiltIn_Database_20" localSheetId="27">#REF!</definedName>
    <definedName name="Excel_BuiltIn_Database_20">#REF!</definedName>
    <definedName name="Excel_BuiltIn_Database_4" localSheetId="31">#REF!</definedName>
    <definedName name="Excel_BuiltIn_Database_4" localSheetId="32">#REF!</definedName>
    <definedName name="Excel_BuiltIn_Database_4" localSheetId="33">#REF!</definedName>
    <definedName name="Excel_BuiltIn_Database_4" localSheetId="25">#REF!</definedName>
    <definedName name="Excel_BuiltIn_Database_4" localSheetId="30">#REF!</definedName>
    <definedName name="Excel_BuiltIn_Database_4" localSheetId="29">#REF!</definedName>
    <definedName name="Excel_BuiltIn_Database_4" localSheetId="24">#REF!</definedName>
    <definedName name="Excel_BuiltIn_Database_4" localSheetId="34">#REF!</definedName>
    <definedName name="Excel_BuiltIn_Database_4" localSheetId="28">#REF!</definedName>
    <definedName name="Excel_BuiltIn_Database_4" localSheetId="26">#REF!</definedName>
    <definedName name="Excel_BuiltIn_Database_4" localSheetId="35">#REF!</definedName>
    <definedName name="Excel_BuiltIn_Database_4" localSheetId="27">#REF!</definedName>
    <definedName name="Excel_BuiltIn_Database_4">#REF!</definedName>
    <definedName name="Excel_BuiltIn_Database_5" localSheetId="31">#REF!</definedName>
    <definedName name="Excel_BuiltIn_Database_5" localSheetId="32">#REF!</definedName>
    <definedName name="Excel_BuiltIn_Database_5" localSheetId="33">#REF!</definedName>
    <definedName name="Excel_BuiltIn_Database_5" localSheetId="25">#REF!</definedName>
    <definedName name="Excel_BuiltIn_Database_5" localSheetId="30">#REF!</definedName>
    <definedName name="Excel_BuiltIn_Database_5" localSheetId="29">#REF!</definedName>
    <definedName name="Excel_BuiltIn_Database_5" localSheetId="24">#REF!</definedName>
    <definedName name="Excel_BuiltIn_Database_5" localSheetId="34">#REF!</definedName>
    <definedName name="Excel_BuiltIn_Database_5" localSheetId="28">#REF!</definedName>
    <definedName name="Excel_BuiltIn_Database_5" localSheetId="26">#REF!</definedName>
    <definedName name="Excel_BuiltIn_Database_5" localSheetId="35">#REF!</definedName>
    <definedName name="Excel_BuiltIn_Database_5" localSheetId="27">#REF!</definedName>
    <definedName name="Excel_BuiltIn_Database_5">#REF!</definedName>
    <definedName name="Excel_BuiltIn_Print_Titles_3" localSheetId="31">'[16]24'!$A$1:$B$65536,'[16]24'!#REF!</definedName>
    <definedName name="Excel_BuiltIn_Print_Titles_3" localSheetId="32">'[16]24'!$A$1:$B$65536,'[16]24'!#REF!</definedName>
    <definedName name="Excel_BuiltIn_Print_Titles_3" localSheetId="33">'[16]24'!$A$1:$B$65536,'[16]24'!#REF!</definedName>
    <definedName name="Excel_BuiltIn_Print_Titles_3" localSheetId="25">'[16]24'!$A$1:$B$65536,'[16]24'!#REF!</definedName>
    <definedName name="Excel_BuiltIn_Print_Titles_3" localSheetId="30">'[16]24'!$A$1:$B$65536,'[16]24'!#REF!</definedName>
    <definedName name="Excel_BuiltIn_Print_Titles_3" localSheetId="29">'[16]24'!$A$1:$B$65536,'[16]24'!#REF!</definedName>
    <definedName name="Excel_BuiltIn_Print_Titles_3" localSheetId="24">'[16]24'!$A$1:$B$65536,'[16]24'!#REF!</definedName>
    <definedName name="Excel_BuiltIn_Print_Titles_3" localSheetId="34">'[16]24'!$A$1:$B$65536,'[16]24'!#REF!</definedName>
    <definedName name="Excel_BuiltIn_Print_Titles_3" localSheetId="28">'[16]24'!$A$1:$B$65536,'[16]24'!#REF!</definedName>
    <definedName name="Excel_BuiltIn_Print_Titles_3" localSheetId="26">'[16]24'!$A$1:$B$65536,'[16]24'!#REF!</definedName>
    <definedName name="Excel_BuiltIn_Print_Titles_3" localSheetId="35">'[16]24'!$A$1:$B$65536,'[16]24'!#REF!</definedName>
    <definedName name="Excel_BuiltIn_Print_Titles_3" localSheetId="27">'[16]24'!$A$1:$B$65536,'[16]24'!#REF!</definedName>
    <definedName name="Excel_BuiltIn_Print_Titles_3">'[16]24'!$A$1:$B$65536,'[16]24'!#REF!</definedName>
    <definedName name="Excel_BuiltIn_Print_Titles_3_1" localSheetId="31">'[17]24'!$A$1:$B$65536,'[17]24'!#REF!</definedName>
    <definedName name="Excel_BuiltIn_Print_Titles_3_1" localSheetId="32">'[17]24'!$A$1:$B$65536,'[17]24'!#REF!</definedName>
    <definedName name="Excel_BuiltIn_Print_Titles_3_1" localSheetId="33">'[17]24'!$A$1:$B$65536,'[17]24'!#REF!</definedName>
    <definedName name="Excel_BuiltIn_Print_Titles_3_1" localSheetId="25">'[17]24'!$A$1:$B$65536,'[17]24'!#REF!</definedName>
    <definedName name="Excel_BuiltIn_Print_Titles_3_1" localSheetId="30">'[17]24'!$A$1:$B$65536,'[17]24'!#REF!</definedName>
    <definedName name="Excel_BuiltIn_Print_Titles_3_1" localSheetId="29">'[17]24'!$A$1:$B$65536,'[17]24'!#REF!</definedName>
    <definedName name="Excel_BuiltIn_Print_Titles_3_1" localSheetId="24">'[17]24'!$A$1:$B$65536,'[17]24'!#REF!</definedName>
    <definedName name="Excel_BuiltIn_Print_Titles_3_1" localSheetId="34">'[17]24'!$A$1:$B$65536,'[17]24'!#REF!</definedName>
    <definedName name="Excel_BuiltIn_Print_Titles_3_1" localSheetId="28">'[17]24'!$A$1:$B$65536,'[17]24'!#REF!</definedName>
    <definedName name="Excel_BuiltIn_Print_Titles_3_1" localSheetId="26">'[17]24'!$A$1:$B$65536,'[17]24'!#REF!</definedName>
    <definedName name="Excel_BuiltIn_Print_Titles_3_1" localSheetId="35">'[17]24'!$A$1:$B$65536,'[17]24'!#REF!</definedName>
    <definedName name="Excel_BuiltIn_Print_Titles_3_1" localSheetId="27">'[17]24'!$A$1:$B$65536,'[17]24'!#REF!</definedName>
    <definedName name="Excel_BuiltIn_Print_Titles_3_1">'[17]24'!$A$1:$B$65536,'[17]24'!#REF!</definedName>
    <definedName name="Excel_BuiltIn_Print_Titles_3_20" localSheetId="31">'[16]24'!$A$1:$B$65536,'[16]24'!#REF!</definedName>
    <definedName name="Excel_BuiltIn_Print_Titles_3_20" localSheetId="32">'[16]24'!$A$1:$B$65536,'[16]24'!#REF!</definedName>
    <definedName name="Excel_BuiltIn_Print_Titles_3_20" localSheetId="33">'[16]24'!$A$1:$B$65536,'[16]24'!#REF!</definedName>
    <definedName name="Excel_BuiltIn_Print_Titles_3_20" localSheetId="25">'[16]24'!$A$1:$B$65536,'[16]24'!#REF!</definedName>
    <definedName name="Excel_BuiltIn_Print_Titles_3_20" localSheetId="30">'[16]24'!$A$1:$B$65536,'[16]24'!#REF!</definedName>
    <definedName name="Excel_BuiltIn_Print_Titles_3_20" localSheetId="29">'[16]24'!$A$1:$B$65536,'[16]24'!#REF!</definedName>
    <definedName name="Excel_BuiltIn_Print_Titles_3_20" localSheetId="24">'[16]24'!$A$1:$B$65536,'[16]24'!#REF!</definedName>
    <definedName name="Excel_BuiltIn_Print_Titles_3_20" localSheetId="34">'[16]24'!$A$1:$B$65536,'[16]24'!#REF!</definedName>
    <definedName name="Excel_BuiltIn_Print_Titles_3_20" localSheetId="28">'[16]24'!$A$1:$B$65536,'[16]24'!#REF!</definedName>
    <definedName name="Excel_BuiltIn_Print_Titles_3_20" localSheetId="26">'[16]24'!$A$1:$B$65536,'[16]24'!#REF!</definedName>
    <definedName name="Excel_BuiltIn_Print_Titles_3_20" localSheetId="35">'[16]24'!$A$1:$B$65536,'[16]24'!#REF!</definedName>
    <definedName name="Excel_BuiltIn_Print_Titles_3_20" localSheetId="27">'[16]24'!$A$1:$B$65536,'[16]24'!#REF!</definedName>
    <definedName name="Excel_BuiltIn_Print_Titles_3_20">'[16]24'!$A$1:$B$65536,'[16]24'!#REF!</definedName>
    <definedName name="Excel_BuiltIn_Print_Titles_3_4" localSheetId="31">'[16]24'!$A$1:$B$65536,'[16]24'!#REF!</definedName>
    <definedName name="Excel_BuiltIn_Print_Titles_3_4" localSheetId="32">'[16]24'!$A$1:$B$65536,'[16]24'!#REF!</definedName>
    <definedName name="Excel_BuiltIn_Print_Titles_3_4" localSheetId="33">'[16]24'!$A$1:$B$65536,'[16]24'!#REF!</definedName>
    <definedName name="Excel_BuiltIn_Print_Titles_3_4" localSheetId="25">'[16]24'!$A$1:$B$65536,'[16]24'!#REF!</definedName>
    <definedName name="Excel_BuiltIn_Print_Titles_3_4" localSheetId="30">'[16]24'!$A$1:$B$65536,'[16]24'!#REF!</definedName>
    <definedName name="Excel_BuiltIn_Print_Titles_3_4" localSheetId="29">'[16]24'!$A$1:$B$65536,'[16]24'!#REF!</definedName>
    <definedName name="Excel_BuiltIn_Print_Titles_3_4" localSheetId="24">'[16]24'!$A$1:$B$65536,'[16]24'!#REF!</definedName>
    <definedName name="Excel_BuiltIn_Print_Titles_3_4" localSheetId="34">'[16]24'!$A$1:$B$65536,'[16]24'!#REF!</definedName>
    <definedName name="Excel_BuiltIn_Print_Titles_3_4" localSheetId="28">'[16]24'!$A$1:$B$65536,'[16]24'!#REF!</definedName>
    <definedName name="Excel_BuiltIn_Print_Titles_3_4" localSheetId="26">'[16]24'!$A$1:$B$65536,'[16]24'!#REF!</definedName>
    <definedName name="Excel_BuiltIn_Print_Titles_3_4" localSheetId="35">'[16]24'!$A$1:$B$65536,'[16]24'!#REF!</definedName>
    <definedName name="Excel_BuiltIn_Print_Titles_3_4" localSheetId="27">'[16]24'!$A$1:$B$65536,'[16]24'!#REF!</definedName>
    <definedName name="Excel_BuiltIn_Print_Titles_3_4">'[16]24'!$A$1:$B$65536,'[16]24'!#REF!</definedName>
    <definedName name="FABIS" localSheetId="31">#REF!</definedName>
    <definedName name="FABIS" localSheetId="32">#REF!</definedName>
    <definedName name="FABIS" localSheetId="33">#REF!</definedName>
    <definedName name="FABIS" localSheetId="25">#REF!</definedName>
    <definedName name="FABIS" localSheetId="30">#REF!</definedName>
    <definedName name="FABIS" localSheetId="29">#REF!</definedName>
    <definedName name="FABIS" localSheetId="24">#REF!</definedName>
    <definedName name="FABIS" localSheetId="34">#REF!</definedName>
    <definedName name="FABIS" localSheetId="28">#REF!</definedName>
    <definedName name="FABIS" localSheetId="26">#REF!</definedName>
    <definedName name="FABIS" localSheetId="35">#REF!</definedName>
    <definedName name="FABIS" localSheetId="27">#REF!</definedName>
    <definedName name="FABIS">#REF!</definedName>
    <definedName name="FEDE" localSheetId="17">#REF!</definedName>
    <definedName name="FEDE" localSheetId="18">#REF!</definedName>
    <definedName name="FEDE" localSheetId="19">#REF!</definedName>
    <definedName name="FEDE" localSheetId="20">#REF!</definedName>
    <definedName name="FEDE" localSheetId="31">#REF!</definedName>
    <definedName name="FEDE" localSheetId="32">#REF!</definedName>
    <definedName name="FEDE" localSheetId="33">#REF!</definedName>
    <definedName name="FEDE" localSheetId="12">#REF!</definedName>
    <definedName name="FEDE" localSheetId="14">#REF!</definedName>
    <definedName name="FEDE" localSheetId="15">#REF!</definedName>
    <definedName name="FEDE" localSheetId="21">#REF!</definedName>
    <definedName name="FEDE" localSheetId="13">#REF!</definedName>
    <definedName name="FEDE" localSheetId="25">#REF!</definedName>
    <definedName name="FEDE" localSheetId="30">#REF!</definedName>
    <definedName name="FEDE" localSheetId="29">#REF!</definedName>
    <definedName name="FEDE" localSheetId="24">#REF!</definedName>
    <definedName name="FEDE" localSheetId="34">#REF!</definedName>
    <definedName name="FEDE" localSheetId="28">#REF!</definedName>
    <definedName name="FEDE" localSheetId="23">#REF!</definedName>
    <definedName name="FEDE" localSheetId="26">#REF!</definedName>
    <definedName name="FEDE" localSheetId="22">#REF!</definedName>
    <definedName name="FEDE" localSheetId="35">#REF!</definedName>
    <definedName name="FEDE" localSheetId="16">#REF!</definedName>
    <definedName name="FEDE" localSheetId="36">#REF!</definedName>
    <definedName name="FEDE" localSheetId="27">#REF!</definedName>
    <definedName name="FEDE">#REF!</definedName>
    <definedName name="FOVISSSTE" localSheetId="31">#REF!</definedName>
    <definedName name="FOVISSSTE" localSheetId="32">#REF!</definedName>
    <definedName name="FOVISSSTE" localSheetId="33">#REF!</definedName>
    <definedName name="FOVISSSTE" localSheetId="25">#REF!</definedName>
    <definedName name="FOVISSSTE" localSheetId="30">#REF!</definedName>
    <definedName name="FOVISSSTE" localSheetId="29">#REF!</definedName>
    <definedName name="FOVISSSTE" localSheetId="24">#REF!</definedName>
    <definedName name="FOVISSSTE" localSheetId="34">#REF!</definedName>
    <definedName name="FOVISSSTE" localSheetId="28">#REF!</definedName>
    <definedName name="FOVISSSTE" localSheetId="26">#REF!</definedName>
    <definedName name="FOVISSSTE" localSheetId="35">#REF!</definedName>
    <definedName name="FOVISSSTE" localSheetId="27">#REF!</definedName>
    <definedName name="FOVISSSTE">#REF!</definedName>
    <definedName name="FOVISSSTE_1" localSheetId="31">#REF!</definedName>
    <definedName name="FOVISSSTE_1" localSheetId="32">#REF!</definedName>
    <definedName name="FOVISSSTE_1" localSheetId="33">#REF!</definedName>
    <definedName name="FOVISSSTE_1" localSheetId="25">#REF!</definedName>
    <definedName name="FOVISSSTE_1" localSheetId="30">#REF!</definedName>
    <definedName name="FOVISSSTE_1" localSheetId="29">#REF!</definedName>
    <definedName name="FOVISSSTE_1" localSheetId="24">#REF!</definedName>
    <definedName name="FOVISSSTE_1" localSheetId="34">#REF!</definedName>
    <definedName name="FOVISSSTE_1" localSheetId="28">#REF!</definedName>
    <definedName name="FOVISSSTE_1" localSheetId="26">#REF!</definedName>
    <definedName name="FOVISSSTE_1" localSheetId="35">#REF!</definedName>
    <definedName name="FOVISSSTE_1" localSheetId="27">#REF!</definedName>
    <definedName name="FOVISSSTE_1">#REF!</definedName>
    <definedName name="FOVISSSTE_20" localSheetId="31">#REF!</definedName>
    <definedName name="FOVISSSTE_20" localSheetId="32">#REF!</definedName>
    <definedName name="FOVISSSTE_20" localSheetId="33">#REF!</definedName>
    <definedName name="FOVISSSTE_20" localSheetId="25">#REF!</definedName>
    <definedName name="FOVISSSTE_20" localSheetId="30">#REF!</definedName>
    <definedName name="FOVISSSTE_20" localSheetId="29">#REF!</definedName>
    <definedName name="FOVISSSTE_20" localSheetId="24">#REF!</definedName>
    <definedName name="FOVISSSTE_20" localSheetId="34">#REF!</definedName>
    <definedName name="FOVISSSTE_20" localSheetId="28">#REF!</definedName>
    <definedName name="FOVISSSTE_20" localSheetId="26">#REF!</definedName>
    <definedName name="FOVISSSTE_20" localSheetId="35">#REF!</definedName>
    <definedName name="FOVISSSTE_20" localSheetId="27">#REF!</definedName>
    <definedName name="FOVISSSTE_20">#REF!</definedName>
    <definedName name="FOVISSSTE_4" localSheetId="31">#REF!</definedName>
    <definedName name="FOVISSSTE_4" localSheetId="32">#REF!</definedName>
    <definedName name="FOVISSSTE_4" localSheetId="33">#REF!</definedName>
    <definedName name="FOVISSSTE_4" localSheetId="25">#REF!</definedName>
    <definedName name="FOVISSSTE_4" localSheetId="30">#REF!</definedName>
    <definedName name="FOVISSSTE_4" localSheetId="29">#REF!</definedName>
    <definedName name="FOVISSSTE_4" localSheetId="24">#REF!</definedName>
    <definedName name="FOVISSSTE_4" localSheetId="34">#REF!</definedName>
    <definedName name="FOVISSSTE_4" localSheetId="28">#REF!</definedName>
    <definedName name="FOVISSSTE_4" localSheetId="26">#REF!</definedName>
    <definedName name="FOVISSSTE_4" localSheetId="35">#REF!</definedName>
    <definedName name="FOVISSSTE_4" localSheetId="27">#REF!</definedName>
    <definedName name="FOVISSSTE_4">#REF!</definedName>
    <definedName name="Funciones_Activos_Fijos" localSheetId="7">'BALANZA DE COMPROBACION'!Funciones_Activos_Fijos</definedName>
    <definedName name="Funciones_Activos_Fijos" localSheetId="31">'[18]REPORTE DETALLADO 2014'!Funciones_Activos_Fijos</definedName>
    <definedName name="Funciones_Activos_Fijos" localSheetId="32">'[18]REPORTE DETALLADO 2014'!Funciones_Activos_Fijos</definedName>
    <definedName name="Funciones_Activos_Fijos" localSheetId="33">'[18]REPORTE DETALLADO 2014'!Funciones_Activos_Fijos</definedName>
    <definedName name="Funciones_Activos_Fijos" localSheetId="12">'CTAS. BAN'!Funciones_Activos_Fijos</definedName>
    <definedName name="Funciones_Activos_Fijos" localSheetId="10">'DET. SUB.'!Funciones_Activos_Fijos</definedName>
    <definedName name="Funciones_Activos_Fijos" localSheetId="25">'[18]REPORTE DETALLADO 2014'!Funciones_Activos_Fijos</definedName>
    <definedName name="Funciones_Activos_Fijos" localSheetId="30">'[18]REPORTE DETALLADO 2014'!Funciones_Activos_Fijos</definedName>
    <definedName name="Funciones_Activos_Fijos" localSheetId="29">'[18]REPORTE DETALLADO 2014'!Funciones_Activos_Fijos</definedName>
    <definedName name="Funciones_Activos_Fijos" localSheetId="24">'[18]REPORTE DETALLADO 2014'!Funciones_Activos_Fijos</definedName>
    <definedName name="Funciones_Activos_Fijos" localSheetId="34">'[18]REPORTE DETALLADO 2014'!Funciones_Activos_Fijos</definedName>
    <definedName name="Funciones_Activos_Fijos" localSheetId="28">'[18]REPORTE DETALLADO 2014'!Funciones_Activos_Fijos</definedName>
    <definedName name="Funciones_Activos_Fijos" localSheetId="8">'GOB. EDO'!Funciones_Activos_Fijos</definedName>
    <definedName name="Funciones_Activos_Fijos" localSheetId="26">'[18]REPORTE DETALLADO 2014'!Funciones_Activos_Fijos</definedName>
    <definedName name="Funciones_Activos_Fijos" localSheetId="35">'[18]REPORTE DETALLADO 2014'!Funciones_Activos_Fijos</definedName>
    <definedName name="Funciones_Activos_Fijos" localSheetId="36">'[18]REPORTE DETALLADO 2014'!Funciones_Activos_Fijos</definedName>
    <definedName name="Funciones_Activos_Fijos" localSheetId="27">'[18]REPORTE DETALLADO 2014'!Funciones_Activos_Fijos</definedName>
    <definedName name="Funciones_Activos_Fijos" localSheetId="9">'R. SUB'!Funciones_Activos_Fijos</definedName>
    <definedName name="Funciones_Activos_Fijos">'BALANZA DE COMPROBACION'!Funciones_Activos_Fijos</definedName>
    <definedName name="Funciones_Catalogo" localSheetId="7">'BALANZA DE COMPROBACION'!Funciones_Catalogo</definedName>
    <definedName name="Funciones_Catalogo" localSheetId="31">'[18]REPORTE DETALLADO 2014'!Funciones_Catalogo</definedName>
    <definedName name="Funciones_Catalogo" localSheetId="32">'[18]REPORTE DETALLADO 2014'!Funciones_Catalogo</definedName>
    <definedName name="Funciones_Catalogo" localSheetId="33">'[18]REPORTE DETALLADO 2014'!Funciones_Catalogo</definedName>
    <definedName name="Funciones_Catalogo" localSheetId="12">'CTAS. BAN'!Funciones_Catalogo</definedName>
    <definedName name="Funciones_Catalogo" localSheetId="10">'DET. SUB.'!Funciones_Catalogo</definedName>
    <definedName name="Funciones_Catalogo" localSheetId="25">'[18]REPORTE DETALLADO 2014'!Funciones_Catalogo</definedName>
    <definedName name="Funciones_Catalogo" localSheetId="30">'[18]REPORTE DETALLADO 2014'!Funciones_Catalogo</definedName>
    <definedName name="Funciones_Catalogo" localSheetId="29">'[18]REPORTE DETALLADO 2014'!Funciones_Catalogo</definedName>
    <definedName name="Funciones_Catalogo" localSheetId="24">'[18]REPORTE DETALLADO 2014'!Funciones_Catalogo</definedName>
    <definedName name="Funciones_Catalogo" localSheetId="34">'[18]REPORTE DETALLADO 2014'!Funciones_Catalogo</definedName>
    <definedName name="Funciones_Catalogo" localSheetId="28">'[18]REPORTE DETALLADO 2014'!Funciones_Catalogo</definedName>
    <definedName name="Funciones_Catalogo" localSheetId="8">'GOB. EDO'!Funciones_Catalogo</definedName>
    <definedName name="Funciones_Catalogo" localSheetId="26">'[18]REPORTE DETALLADO 2014'!Funciones_Catalogo</definedName>
    <definedName name="Funciones_Catalogo" localSheetId="35">'[18]REPORTE DETALLADO 2014'!Funciones_Catalogo</definedName>
    <definedName name="Funciones_Catalogo" localSheetId="36">'[18]REPORTE DETALLADO 2014'!Funciones_Catalogo</definedName>
    <definedName name="Funciones_Catalogo" localSheetId="27">'[18]REPORTE DETALLADO 2014'!Funciones_Catalogo</definedName>
    <definedName name="Funciones_Catalogo" localSheetId="9">'R. SUB'!Funciones_Catalogo</definedName>
    <definedName name="Funciones_Catalogo">'BALANZA DE COMPROBACION'!Funciones_Catalogo</definedName>
    <definedName name="Funciones_Componente" localSheetId="7">'BALANZA DE COMPROBACION'!Funciones_Componente</definedName>
    <definedName name="Funciones_Componente" localSheetId="31">'[18]REPORTE DETALLADO 2014'!Funciones_Componente</definedName>
    <definedName name="Funciones_Componente" localSheetId="32">'[18]REPORTE DETALLADO 2014'!Funciones_Componente</definedName>
    <definedName name="Funciones_Componente" localSheetId="33">'[18]REPORTE DETALLADO 2014'!Funciones_Componente</definedName>
    <definedName name="Funciones_Componente" localSheetId="12">'CTAS. BAN'!Funciones_Componente</definedName>
    <definedName name="Funciones_Componente" localSheetId="10">'DET. SUB.'!Funciones_Componente</definedName>
    <definedName name="Funciones_Componente" localSheetId="25">'[18]REPORTE DETALLADO 2014'!Funciones_Componente</definedName>
    <definedName name="Funciones_Componente" localSheetId="30">'[18]REPORTE DETALLADO 2014'!Funciones_Componente</definedName>
    <definedName name="Funciones_Componente" localSheetId="29">'[18]REPORTE DETALLADO 2014'!Funciones_Componente</definedName>
    <definedName name="Funciones_Componente" localSheetId="24">'[18]REPORTE DETALLADO 2014'!Funciones_Componente</definedName>
    <definedName name="Funciones_Componente" localSheetId="34">'[18]REPORTE DETALLADO 2014'!Funciones_Componente</definedName>
    <definedName name="Funciones_Componente" localSheetId="28">'[18]REPORTE DETALLADO 2014'!Funciones_Componente</definedName>
    <definedName name="Funciones_Componente" localSheetId="8">'GOB. EDO'!Funciones_Componente</definedName>
    <definedName name="Funciones_Componente" localSheetId="26">'[18]REPORTE DETALLADO 2014'!Funciones_Componente</definedName>
    <definedName name="Funciones_Componente" localSheetId="35">'[18]REPORTE DETALLADO 2014'!Funciones_Componente</definedName>
    <definedName name="Funciones_Componente" localSheetId="36">'[18]REPORTE DETALLADO 2014'!Funciones_Componente</definedName>
    <definedName name="Funciones_Componente" localSheetId="27">'[18]REPORTE DETALLADO 2014'!Funciones_Componente</definedName>
    <definedName name="Funciones_Componente" localSheetId="9">'R. SUB'!Funciones_Componente</definedName>
    <definedName name="Funciones_Componente">'BALANZA DE COMPROBACION'!Funciones_Componente</definedName>
    <definedName name="Funciones_Devolucion" localSheetId="7">'BALANZA DE COMPROBACION'!Funciones_Devolucion</definedName>
    <definedName name="Funciones_Devolucion" localSheetId="31">'[18]REPORTE DETALLADO 2014'!Funciones_Devolucion</definedName>
    <definedName name="Funciones_Devolucion" localSheetId="32">'[18]REPORTE DETALLADO 2014'!Funciones_Devolucion</definedName>
    <definedName name="Funciones_Devolucion" localSheetId="33">'[18]REPORTE DETALLADO 2014'!Funciones_Devolucion</definedName>
    <definedName name="Funciones_Devolucion" localSheetId="12">'CTAS. BAN'!Funciones_Devolucion</definedName>
    <definedName name="Funciones_Devolucion" localSheetId="10">'DET. SUB.'!Funciones_Devolucion</definedName>
    <definedName name="Funciones_Devolucion" localSheetId="25">'[18]REPORTE DETALLADO 2014'!Funciones_Devolucion</definedName>
    <definedName name="Funciones_Devolucion" localSheetId="30">'[18]REPORTE DETALLADO 2014'!Funciones_Devolucion</definedName>
    <definedName name="Funciones_Devolucion" localSheetId="29">'[18]REPORTE DETALLADO 2014'!Funciones_Devolucion</definedName>
    <definedName name="Funciones_Devolucion" localSheetId="24">'[18]REPORTE DETALLADO 2014'!Funciones_Devolucion</definedName>
    <definedName name="Funciones_Devolucion" localSheetId="34">'[18]REPORTE DETALLADO 2014'!Funciones_Devolucion</definedName>
    <definedName name="Funciones_Devolucion" localSheetId="28">'[18]REPORTE DETALLADO 2014'!Funciones_Devolucion</definedName>
    <definedName name="Funciones_Devolucion" localSheetId="8">'GOB. EDO'!Funciones_Devolucion</definedName>
    <definedName name="Funciones_Devolucion" localSheetId="26">'[18]REPORTE DETALLADO 2014'!Funciones_Devolucion</definedName>
    <definedName name="Funciones_Devolucion" localSheetId="35">'[18]REPORTE DETALLADO 2014'!Funciones_Devolucion</definedName>
    <definedName name="Funciones_Devolucion" localSheetId="36">'[18]REPORTE DETALLADO 2014'!Funciones_Devolucion</definedName>
    <definedName name="Funciones_Devolucion" localSheetId="27">'[18]REPORTE DETALLADO 2014'!Funciones_Devolucion</definedName>
    <definedName name="Funciones_Devolucion" localSheetId="9">'R. SUB'!Funciones_Devolucion</definedName>
    <definedName name="Funciones_Devolucion">'BALANZA DE COMPROBACION'!Funciones_Devolucion</definedName>
    <definedName name="Funciones_Empresa" localSheetId="7">'BALANZA DE COMPROBACION'!Funciones_Empresa</definedName>
    <definedName name="Funciones_Empresa" localSheetId="31">'[18]REPORTE DETALLADO 2014'!Funciones_Empresa</definedName>
    <definedName name="Funciones_Empresa" localSheetId="32">'[18]REPORTE DETALLADO 2014'!Funciones_Empresa</definedName>
    <definedName name="Funciones_Empresa" localSheetId="33">'[18]REPORTE DETALLADO 2014'!Funciones_Empresa</definedName>
    <definedName name="Funciones_Empresa" localSheetId="12">'CTAS. BAN'!Funciones_Empresa</definedName>
    <definedName name="Funciones_Empresa" localSheetId="10">'DET. SUB.'!Funciones_Empresa</definedName>
    <definedName name="Funciones_Empresa" localSheetId="25">'[18]REPORTE DETALLADO 2014'!Funciones_Empresa</definedName>
    <definedName name="Funciones_Empresa" localSheetId="30">'[18]REPORTE DETALLADO 2014'!Funciones_Empresa</definedName>
    <definedName name="Funciones_Empresa" localSheetId="29">'[18]REPORTE DETALLADO 2014'!Funciones_Empresa</definedName>
    <definedName name="Funciones_Empresa" localSheetId="24">'[18]REPORTE DETALLADO 2014'!Funciones_Empresa</definedName>
    <definedName name="Funciones_Empresa" localSheetId="34">'[18]REPORTE DETALLADO 2014'!Funciones_Empresa</definedName>
    <definedName name="Funciones_Empresa" localSheetId="28">'[18]REPORTE DETALLADO 2014'!Funciones_Empresa</definedName>
    <definedName name="Funciones_Empresa" localSheetId="8">'GOB. EDO'!Funciones_Empresa</definedName>
    <definedName name="Funciones_Empresa" localSheetId="26">'[18]REPORTE DETALLADO 2014'!Funciones_Empresa</definedName>
    <definedName name="Funciones_Empresa" localSheetId="35">'[18]REPORTE DETALLADO 2014'!Funciones_Empresa</definedName>
    <definedName name="Funciones_Empresa" localSheetId="36">'[18]REPORTE DETALLADO 2014'!Funciones_Empresa</definedName>
    <definedName name="Funciones_Empresa" localSheetId="27">'[18]REPORTE DETALLADO 2014'!Funciones_Empresa</definedName>
    <definedName name="Funciones_Empresa" localSheetId="9">'R. SUB'!Funciones_Empresa</definedName>
    <definedName name="Funciones_Empresa">'BALANZA DE COMPROBACION'!Funciones_Empresa</definedName>
    <definedName name="Funciones_Fechas_Periodos" localSheetId="7">'BALANZA DE COMPROBACION'!Funciones_Fechas_Periodos</definedName>
    <definedName name="Funciones_Fechas_Periodos" localSheetId="31">'[18]REPORTE DETALLADO 2014'!Funciones_Fechas_Periodos</definedName>
    <definedName name="Funciones_Fechas_Periodos" localSheetId="32">'[18]REPORTE DETALLADO 2014'!Funciones_Fechas_Periodos</definedName>
    <definedName name="Funciones_Fechas_Periodos" localSheetId="33">'[18]REPORTE DETALLADO 2014'!Funciones_Fechas_Periodos</definedName>
    <definedName name="Funciones_Fechas_Periodos" localSheetId="12">'CTAS. BAN'!Funciones_Fechas_Periodos</definedName>
    <definedName name="Funciones_Fechas_Periodos" localSheetId="10">'DET. SUB.'!Funciones_Fechas_Periodos</definedName>
    <definedName name="Funciones_Fechas_Periodos" localSheetId="25">'[18]REPORTE DETALLADO 2014'!Funciones_Fechas_Periodos</definedName>
    <definedName name="Funciones_Fechas_Periodos" localSheetId="30">'[18]REPORTE DETALLADO 2014'!Funciones_Fechas_Periodos</definedName>
    <definedName name="Funciones_Fechas_Periodos" localSheetId="29">'[18]REPORTE DETALLADO 2014'!Funciones_Fechas_Periodos</definedName>
    <definedName name="Funciones_Fechas_Periodos" localSheetId="24">'[18]REPORTE DETALLADO 2014'!Funciones_Fechas_Periodos</definedName>
    <definedName name="Funciones_Fechas_Periodos" localSheetId="34">'[18]REPORTE DETALLADO 2014'!Funciones_Fechas_Periodos</definedName>
    <definedName name="Funciones_Fechas_Periodos" localSheetId="28">'[18]REPORTE DETALLADO 2014'!Funciones_Fechas_Periodos</definedName>
    <definedName name="Funciones_Fechas_Periodos" localSheetId="8">'GOB. EDO'!Funciones_Fechas_Periodos</definedName>
    <definedName name="Funciones_Fechas_Periodos" localSheetId="26">'[18]REPORTE DETALLADO 2014'!Funciones_Fechas_Periodos</definedName>
    <definedName name="Funciones_Fechas_Periodos" localSheetId="35">'[18]REPORTE DETALLADO 2014'!Funciones_Fechas_Periodos</definedName>
    <definedName name="Funciones_Fechas_Periodos" localSheetId="36">'[18]REPORTE DETALLADO 2014'!Funciones_Fechas_Periodos</definedName>
    <definedName name="Funciones_Fechas_Periodos" localSheetId="27">'[18]REPORTE DETALLADO 2014'!Funciones_Fechas_Periodos</definedName>
    <definedName name="Funciones_Fechas_Periodos" localSheetId="9">'R. SUB'!Funciones_Fechas_Periodos</definedName>
    <definedName name="Funciones_Fechas_Periodos">'BALANZA DE COMPROBACION'!Funciones_Fechas_Periodos</definedName>
    <definedName name="Funciones_Movimientos" localSheetId="7">'BALANZA DE COMPROBACION'!Funciones_Movimientos</definedName>
    <definedName name="Funciones_Movimientos" localSheetId="31">'[18]REPORTE DETALLADO 2014'!Funciones_Movimientos</definedName>
    <definedName name="Funciones_Movimientos" localSheetId="32">'[18]REPORTE DETALLADO 2014'!Funciones_Movimientos</definedName>
    <definedName name="Funciones_Movimientos" localSheetId="33">'[18]REPORTE DETALLADO 2014'!Funciones_Movimientos</definedName>
    <definedName name="Funciones_Movimientos" localSheetId="12">'CTAS. BAN'!Funciones_Movimientos</definedName>
    <definedName name="Funciones_Movimientos" localSheetId="10">'DET. SUB.'!Funciones_Movimientos</definedName>
    <definedName name="Funciones_Movimientos" localSheetId="25">'[18]REPORTE DETALLADO 2014'!Funciones_Movimientos</definedName>
    <definedName name="Funciones_Movimientos" localSheetId="30">'[18]REPORTE DETALLADO 2014'!Funciones_Movimientos</definedName>
    <definedName name="Funciones_Movimientos" localSheetId="29">'[18]REPORTE DETALLADO 2014'!Funciones_Movimientos</definedName>
    <definedName name="Funciones_Movimientos" localSheetId="24">'[18]REPORTE DETALLADO 2014'!Funciones_Movimientos</definedName>
    <definedName name="Funciones_Movimientos" localSheetId="34">'[18]REPORTE DETALLADO 2014'!Funciones_Movimientos</definedName>
    <definedName name="Funciones_Movimientos" localSheetId="28">'[18]REPORTE DETALLADO 2014'!Funciones_Movimientos</definedName>
    <definedName name="Funciones_Movimientos" localSheetId="8">'GOB. EDO'!Funciones_Movimientos</definedName>
    <definedName name="Funciones_Movimientos" localSheetId="26">'[18]REPORTE DETALLADO 2014'!Funciones_Movimientos</definedName>
    <definedName name="Funciones_Movimientos" localSheetId="35">'[18]REPORTE DETALLADO 2014'!Funciones_Movimientos</definedName>
    <definedName name="Funciones_Movimientos" localSheetId="36">'[18]REPORTE DETALLADO 2014'!Funciones_Movimientos</definedName>
    <definedName name="Funciones_Movimientos" localSheetId="27">'[18]REPORTE DETALLADO 2014'!Funciones_Movimientos</definedName>
    <definedName name="Funciones_Movimientos" localSheetId="9">'R. SUB'!Funciones_Movimientos</definedName>
    <definedName name="Funciones_Movimientos">'BALANZA DE COMPROBACION'!Funciones_Movimientos</definedName>
    <definedName name="Funciones_Polizas" localSheetId="7">'BALANZA DE COMPROBACION'!Funciones_Polizas</definedName>
    <definedName name="Funciones_Polizas" localSheetId="31">'[18]REPORTE DETALLADO 2014'!Funciones_Polizas</definedName>
    <definedName name="Funciones_Polizas" localSheetId="32">'[18]REPORTE DETALLADO 2014'!Funciones_Polizas</definedName>
    <definedName name="Funciones_Polizas" localSheetId="33">'[18]REPORTE DETALLADO 2014'!Funciones_Polizas</definedName>
    <definedName name="Funciones_Polizas" localSheetId="12">'CTAS. BAN'!Funciones_Polizas</definedName>
    <definedName name="Funciones_Polizas" localSheetId="10">'DET. SUB.'!Funciones_Polizas</definedName>
    <definedName name="Funciones_Polizas" localSheetId="25">'[18]REPORTE DETALLADO 2014'!Funciones_Polizas</definedName>
    <definedName name="Funciones_Polizas" localSheetId="30">'[18]REPORTE DETALLADO 2014'!Funciones_Polizas</definedName>
    <definedName name="Funciones_Polizas" localSheetId="29">'[18]REPORTE DETALLADO 2014'!Funciones_Polizas</definedName>
    <definedName name="Funciones_Polizas" localSheetId="24">'[18]REPORTE DETALLADO 2014'!Funciones_Polizas</definedName>
    <definedName name="Funciones_Polizas" localSheetId="34">'[18]REPORTE DETALLADO 2014'!Funciones_Polizas</definedName>
    <definedName name="Funciones_Polizas" localSheetId="28">'[18]REPORTE DETALLADO 2014'!Funciones_Polizas</definedName>
    <definedName name="Funciones_Polizas" localSheetId="8">'GOB. EDO'!Funciones_Polizas</definedName>
    <definedName name="Funciones_Polizas" localSheetId="26">'[18]REPORTE DETALLADO 2014'!Funciones_Polizas</definedName>
    <definedName name="Funciones_Polizas" localSheetId="35">'[18]REPORTE DETALLADO 2014'!Funciones_Polizas</definedName>
    <definedName name="Funciones_Polizas" localSheetId="36">'[18]REPORTE DETALLADO 2014'!Funciones_Polizas</definedName>
    <definedName name="Funciones_Polizas" localSheetId="27">'[18]REPORTE DETALLADO 2014'!Funciones_Polizas</definedName>
    <definedName name="Funciones_Polizas" localSheetId="9">'R. SUB'!Funciones_Polizas</definedName>
    <definedName name="Funciones_Polizas">'BALANZA DE COMPROBACION'!Funciones_Polizas</definedName>
    <definedName name="Funciones_Saldos" localSheetId="7">'BALANZA DE COMPROBACION'!Funciones_Saldos</definedName>
    <definedName name="Funciones_Saldos" localSheetId="31">'[18]REPORTE DETALLADO 2014'!Funciones_Saldos</definedName>
    <definedName name="Funciones_Saldos" localSheetId="32">'[18]REPORTE DETALLADO 2014'!Funciones_Saldos</definedName>
    <definedName name="Funciones_Saldos" localSheetId="33">'[18]REPORTE DETALLADO 2014'!Funciones_Saldos</definedName>
    <definedName name="Funciones_Saldos" localSheetId="12">'CTAS. BAN'!Funciones_Saldos</definedName>
    <definedName name="Funciones_Saldos" localSheetId="10">'DET. SUB.'!Funciones_Saldos</definedName>
    <definedName name="Funciones_Saldos" localSheetId="25">'[18]REPORTE DETALLADO 2014'!Funciones_Saldos</definedName>
    <definedName name="Funciones_Saldos" localSheetId="30">'[18]REPORTE DETALLADO 2014'!Funciones_Saldos</definedName>
    <definedName name="Funciones_Saldos" localSheetId="29">'[18]REPORTE DETALLADO 2014'!Funciones_Saldos</definedName>
    <definedName name="Funciones_Saldos" localSheetId="24">'[18]REPORTE DETALLADO 2014'!Funciones_Saldos</definedName>
    <definedName name="Funciones_Saldos" localSheetId="34">'[18]REPORTE DETALLADO 2014'!Funciones_Saldos</definedName>
    <definedName name="Funciones_Saldos" localSheetId="28">'[18]REPORTE DETALLADO 2014'!Funciones_Saldos</definedName>
    <definedName name="Funciones_Saldos" localSheetId="8">'GOB. EDO'!Funciones_Saldos</definedName>
    <definedName name="Funciones_Saldos" localSheetId="26">'[18]REPORTE DETALLADO 2014'!Funciones_Saldos</definedName>
    <definedName name="Funciones_Saldos" localSheetId="35">'[18]REPORTE DETALLADO 2014'!Funciones_Saldos</definedName>
    <definedName name="Funciones_Saldos" localSheetId="36">'[18]REPORTE DETALLADO 2014'!Funciones_Saldos</definedName>
    <definedName name="Funciones_Saldos" localSheetId="27">'[18]REPORTE DETALLADO 2014'!Funciones_Saldos</definedName>
    <definedName name="Funciones_Saldos" localSheetId="9">'R. SUB'!Funciones_Saldos</definedName>
    <definedName name="Funciones_Saldos">'BALANZA DE COMPROBACION'!Funciones_Saldos</definedName>
    <definedName name="Funciones_Tablas" localSheetId="7">'BALANZA DE COMPROBACION'!Funciones_Tablas</definedName>
    <definedName name="Funciones_Tablas" localSheetId="31">'[18]REPORTE DETALLADO 2014'!Funciones_Tablas</definedName>
    <definedName name="Funciones_Tablas" localSheetId="32">'[18]REPORTE DETALLADO 2014'!Funciones_Tablas</definedName>
    <definedName name="Funciones_Tablas" localSheetId="33">'[18]REPORTE DETALLADO 2014'!Funciones_Tablas</definedName>
    <definedName name="Funciones_Tablas" localSheetId="12">'CTAS. BAN'!Funciones_Tablas</definedName>
    <definedName name="Funciones_Tablas" localSheetId="10">'DET. SUB.'!Funciones_Tablas</definedName>
    <definedName name="Funciones_Tablas" localSheetId="25">'[18]REPORTE DETALLADO 2014'!Funciones_Tablas</definedName>
    <definedName name="Funciones_Tablas" localSheetId="30">'[18]REPORTE DETALLADO 2014'!Funciones_Tablas</definedName>
    <definedName name="Funciones_Tablas" localSheetId="29">'[18]REPORTE DETALLADO 2014'!Funciones_Tablas</definedName>
    <definedName name="Funciones_Tablas" localSheetId="24">'[18]REPORTE DETALLADO 2014'!Funciones_Tablas</definedName>
    <definedName name="Funciones_Tablas" localSheetId="34">'[18]REPORTE DETALLADO 2014'!Funciones_Tablas</definedName>
    <definedName name="Funciones_Tablas" localSheetId="28">'[18]REPORTE DETALLADO 2014'!Funciones_Tablas</definedName>
    <definedName name="Funciones_Tablas" localSheetId="8">'GOB. EDO'!Funciones_Tablas</definedName>
    <definedName name="Funciones_Tablas" localSheetId="26">'[18]REPORTE DETALLADO 2014'!Funciones_Tablas</definedName>
    <definedName name="Funciones_Tablas" localSheetId="35">'[18]REPORTE DETALLADO 2014'!Funciones_Tablas</definedName>
    <definedName name="Funciones_Tablas" localSheetId="36">'[18]REPORTE DETALLADO 2014'!Funciones_Tablas</definedName>
    <definedName name="Funciones_Tablas" localSheetId="27">'[18]REPORTE DETALLADO 2014'!Funciones_Tablas</definedName>
    <definedName name="Funciones_Tablas" localSheetId="9">'R. SUB'!Funciones_Tablas</definedName>
    <definedName name="Funciones_Tablas">'BALANZA DE COMPROBACION'!Funciones_Tablas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31">#REF!</definedName>
    <definedName name="G" localSheetId="32">#REF!</definedName>
    <definedName name="G" localSheetId="33">#REF!</definedName>
    <definedName name="G" localSheetId="12">#REF!</definedName>
    <definedName name="G" localSheetId="14">#REF!</definedName>
    <definedName name="G" localSheetId="15">#REF!</definedName>
    <definedName name="G" localSheetId="21">#REF!</definedName>
    <definedName name="G" localSheetId="13">#REF!</definedName>
    <definedName name="G" localSheetId="25">#REF!</definedName>
    <definedName name="G" localSheetId="30">#REF!</definedName>
    <definedName name="G" localSheetId="29">#REF!</definedName>
    <definedName name="G" localSheetId="24">#REF!</definedName>
    <definedName name="G" localSheetId="34">#REF!</definedName>
    <definedName name="G" localSheetId="28">#REF!</definedName>
    <definedName name="G" localSheetId="23">#REF!</definedName>
    <definedName name="G" localSheetId="26">#REF!</definedName>
    <definedName name="G" localSheetId="22">#REF!</definedName>
    <definedName name="G" localSheetId="35">#REF!</definedName>
    <definedName name="G" localSheetId="16">#REF!</definedName>
    <definedName name="G" localSheetId="36">#REF!</definedName>
    <definedName name="G" localSheetId="27">#REF!</definedName>
    <definedName name="G">#REF!</definedName>
    <definedName name="IMPRES.1" localSheetId="31">#REF!</definedName>
    <definedName name="IMPRES.1" localSheetId="32">#REF!</definedName>
    <definedName name="IMPRES.1" localSheetId="33">#REF!</definedName>
    <definedName name="IMPRES.1" localSheetId="25">#REF!</definedName>
    <definedName name="IMPRES.1" localSheetId="30">#REF!</definedName>
    <definedName name="IMPRES.1" localSheetId="29">#REF!</definedName>
    <definedName name="IMPRES.1" localSheetId="24">#REF!</definedName>
    <definedName name="IMPRES.1" localSheetId="34">#REF!</definedName>
    <definedName name="IMPRES.1" localSheetId="28">#REF!</definedName>
    <definedName name="IMPRES.1" localSheetId="26">#REF!</definedName>
    <definedName name="IMPRES.1" localSheetId="35">#REF!</definedName>
    <definedName name="IMPRES.1" localSheetId="27">#REF!</definedName>
    <definedName name="IMPRES.1">#REF!</definedName>
    <definedName name="IMPRES.1_1" localSheetId="31">#REF!</definedName>
    <definedName name="IMPRES.1_1" localSheetId="32">#REF!</definedName>
    <definedName name="IMPRES.1_1" localSheetId="33">#REF!</definedName>
    <definedName name="IMPRES.1_1" localSheetId="25">#REF!</definedName>
    <definedName name="IMPRES.1_1" localSheetId="30">#REF!</definedName>
    <definedName name="IMPRES.1_1" localSheetId="29">#REF!</definedName>
    <definedName name="IMPRES.1_1" localSheetId="24">#REF!</definedName>
    <definedName name="IMPRES.1_1" localSheetId="34">#REF!</definedName>
    <definedName name="IMPRES.1_1" localSheetId="28">#REF!</definedName>
    <definedName name="IMPRES.1_1" localSheetId="26">#REF!</definedName>
    <definedName name="IMPRES.1_1" localSheetId="35">#REF!</definedName>
    <definedName name="IMPRES.1_1" localSheetId="27">#REF!</definedName>
    <definedName name="IMPRES.1_1">#REF!</definedName>
    <definedName name="IMPRES.1_20" localSheetId="31">#REF!</definedName>
    <definedName name="IMPRES.1_20" localSheetId="32">#REF!</definedName>
    <definedName name="IMPRES.1_20" localSheetId="33">#REF!</definedName>
    <definedName name="IMPRES.1_20" localSheetId="25">#REF!</definedName>
    <definedName name="IMPRES.1_20" localSheetId="30">#REF!</definedName>
    <definedName name="IMPRES.1_20" localSheetId="29">#REF!</definedName>
    <definedName name="IMPRES.1_20" localSheetId="24">#REF!</definedName>
    <definedName name="IMPRES.1_20" localSheetId="34">#REF!</definedName>
    <definedName name="IMPRES.1_20" localSheetId="28">#REF!</definedName>
    <definedName name="IMPRES.1_20" localSheetId="26">#REF!</definedName>
    <definedName name="IMPRES.1_20" localSheetId="35">#REF!</definedName>
    <definedName name="IMPRES.1_20" localSheetId="27">#REF!</definedName>
    <definedName name="IMPRES.1_20">#REF!</definedName>
    <definedName name="IMPRES.1_4" localSheetId="31">#REF!</definedName>
    <definedName name="IMPRES.1_4" localSheetId="32">#REF!</definedName>
    <definedName name="IMPRES.1_4" localSheetId="33">#REF!</definedName>
    <definedName name="IMPRES.1_4" localSheetId="25">#REF!</definedName>
    <definedName name="IMPRES.1_4" localSheetId="30">#REF!</definedName>
    <definedName name="IMPRES.1_4" localSheetId="29">#REF!</definedName>
    <definedName name="IMPRES.1_4" localSheetId="24">#REF!</definedName>
    <definedName name="IMPRES.1_4" localSheetId="34">#REF!</definedName>
    <definedName name="IMPRES.1_4" localSheetId="28">#REF!</definedName>
    <definedName name="IMPRES.1_4" localSheetId="26">#REF!</definedName>
    <definedName name="IMPRES.1_4" localSheetId="35">#REF!</definedName>
    <definedName name="IMPRES.1_4" localSheetId="27">#REF!</definedName>
    <definedName name="IMPRES.1_4">#REF!</definedName>
    <definedName name="IMPRES.2" localSheetId="31">#REF!</definedName>
    <definedName name="IMPRES.2" localSheetId="32">#REF!</definedName>
    <definedName name="IMPRES.2" localSheetId="33">#REF!</definedName>
    <definedName name="IMPRES.2" localSheetId="25">#REF!</definedName>
    <definedName name="IMPRES.2" localSheetId="30">#REF!</definedName>
    <definedName name="IMPRES.2" localSheetId="29">#REF!</definedName>
    <definedName name="IMPRES.2" localSheetId="24">#REF!</definedName>
    <definedName name="IMPRES.2" localSheetId="34">#REF!</definedName>
    <definedName name="IMPRES.2" localSheetId="28">#REF!</definedName>
    <definedName name="IMPRES.2" localSheetId="26">#REF!</definedName>
    <definedName name="IMPRES.2" localSheetId="35">#REF!</definedName>
    <definedName name="IMPRES.2" localSheetId="27">#REF!</definedName>
    <definedName name="IMPRES.2">#REF!</definedName>
    <definedName name="IMPRES.2_1" localSheetId="31">#REF!</definedName>
    <definedName name="IMPRES.2_1" localSheetId="32">#REF!</definedName>
    <definedName name="IMPRES.2_1" localSheetId="33">#REF!</definedName>
    <definedName name="IMPRES.2_1" localSheetId="25">#REF!</definedName>
    <definedName name="IMPRES.2_1" localSheetId="30">#REF!</definedName>
    <definedName name="IMPRES.2_1" localSheetId="29">#REF!</definedName>
    <definedName name="IMPRES.2_1" localSheetId="24">#REF!</definedName>
    <definedName name="IMPRES.2_1" localSheetId="34">#REF!</definedName>
    <definedName name="IMPRES.2_1" localSheetId="28">#REF!</definedName>
    <definedName name="IMPRES.2_1" localSheetId="26">#REF!</definedName>
    <definedName name="IMPRES.2_1" localSheetId="35">#REF!</definedName>
    <definedName name="IMPRES.2_1" localSheetId="27">#REF!</definedName>
    <definedName name="IMPRES.2_1">#REF!</definedName>
    <definedName name="IMPRES.2_20" localSheetId="31">#REF!</definedName>
    <definedName name="IMPRES.2_20" localSheetId="32">#REF!</definedName>
    <definedName name="IMPRES.2_20" localSheetId="33">#REF!</definedName>
    <definedName name="IMPRES.2_20" localSheetId="25">#REF!</definedName>
    <definedName name="IMPRES.2_20" localSheetId="30">#REF!</definedName>
    <definedName name="IMPRES.2_20" localSheetId="29">#REF!</definedName>
    <definedName name="IMPRES.2_20" localSheetId="24">#REF!</definedName>
    <definedName name="IMPRES.2_20" localSheetId="34">#REF!</definedName>
    <definedName name="IMPRES.2_20" localSheetId="28">#REF!</definedName>
    <definedName name="IMPRES.2_20" localSheetId="26">#REF!</definedName>
    <definedName name="IMPRES.2_20" localSheetId="35">#REF!</definedName>
    <definedName name="IMPRES.2_20" localSheetId="27">#REF!</definedName>
    <definedName name="IMPRES.2_20">#REF!</definedName>
    <definedName name="IMPRES.2_4" localSheetId="31">#REF!</definedName>
    <definedName name="IMPRES.2_4" localSheetId="32">#REF!</definedName>
    <definedName name="IMPRES.2_4" localSheetId="33">#REF!</definedName>
    <definedName name="IMPRES.2_4" localSheetId="25">#REF!</definedName>
    <definedName name="IMPRES.2_4" localSheetId="30">#REF!</definedName>
    <definedName name="IMPRES.2_4" localSheetId="29">#REF!</definedName>
    <definedName name="IMPRES.2_4" localSheetId="24">#REF!</definedName>
    <definedName name="IMPRES.2_4" localSheetId="34">#REF!</definedName>
    <definedName name="IMPRES.2_4" localSheetId="28">#REF!</definedName>
    <definedName name="IMPRES.2_4" localSheetId="26">#REF!</definedName>
    <definedName name="IMPRES.2_4" localSheetId="35">#REF!</definedName>
    <definedName name="IMPRES.2_4" localSheetId="27">#REF!</definedName>
    <definedName name="IMPRES.2_4">#REF!</definedName>
    <definedName name="INC.1o.ABRIL" localSheetId="31">#REF!</definedName>
    <definedName name="INC.1o.ABRIL" localSheetId="32">#REF!</definedName>
    <definedName name="INC.1o.ABRIL" localSheetId="33">#REF!</definedName>
    <definedName name="INC.1o.ABRIL" localSheetId="25">#REF!</definedName>
    <definedName name="INC.1o.ABRIL" localSheetId="30">#REF!</definedName>
    <definedName name="INC.1o.ABRIL" localSheetId="29">#REF!</definedName>
    <definedName name="INC.1o.ABRIL" localSheetId="24">#REF!</definedName>
    <definedName name="INC.1o.ABRIL" localSheetId="34">#REF!</definedName>
    <definedName name="INC.1o.ABRIL" localSheetId="28">#REF!</definedName>
    <definedName name="INC.1o.ABRIL" localSheetId="26">#REF!</definedName>
    <definedName name="INC.1o.ABRIL" localSheetId="35">#REF!</definedName>
    <definedName name="INC.1o.ABRIL" localSheetId="27">#REF!</definedName>
    <definedName name="INC.1o.ABRIL">#REF!</definedName>
    <definedName name="INC.1o.ABRIL_1" localSheetId="31">#REF!</definedName>
    <definedName name="INC.1o.ABRIL_1" localSheetId="32">#REF!</definedName>
    <definedName name="INC.1o.ABRIL_1" localSheetId="33">#REF!</definedName>
    <definedName name="INC.1o.ABRIL_1" localSheetId="25">#REF!</definedName>
    <definedName name="INC.1o.ABRIL_1" localSheetId="30">#REF!</definedName>
    <definedName name="INC.1o.ABRIL_1" localSheetId="29">#REF!</definedName>
    <definedName name="INC.1o.ABRIL_1" localSheetId="24">#REF!</definedName>
    <definedName name="INC.1o.ABRIL_1" localSheetId="34">#REF!</definedName>
    <definedName name="INC.1o.ABRIL_1" localSheetId="28">#REF!</definedName>
    <definedName name="INC.1o.ABRIL_1" localSheetId="26">#REF!</definedName>
    <definedName name="INC.1o.ABRIL_1" localSheetId="35">#REF!</definedName>
    <definedName name="INC.1o.ABRIL_1" localSheetId="27">#REF!</definedName>
    <definedName name="INC.1o.ABRIL_1">#REF!</definedName>
    <definedName name="INC.1o.ABRIL_20" localSheetId="31">#REF!</definedName>
    <definedName name="INC.1o.ABRIL_20" localSheetId="32">#REF!</definedName>
    <definedName name="INC.1o.ABRIL_20" localSheetId="33">#REF!</definedName>
    <definedName name="INC.1o.ABRIL_20" localSheetId="25">#REF!</definedName>
    <definedName name="INC.1o.ABRIL_20" localSheetId="30">#REF!</definedName>
    <definedName name="INC.1o.ABRIL_20" localSheetId="29">#REF!</definedName>
    <definedName name="INC.1o.ABRIL_20" localSheetId="24">#REF!</definedName>
    <definedName name="INC.1o.ABRIL_20" localSheetId="34">#REF!</definedName>
    <definedName name="INC.1o.ABRIL_20" localSheetId="28">#REF!</definedName>
    <definedName name="INC.1o.ABRIL_20" localSheetId="26">#REF!</definedName>
    <definedName name="INC.1o.ABRIL_20" localSheetId="35">#REF!</definedName>
    <definedName name="INC.1o.ABRIL_20" localSheetId="27">#REF!</definedName>
    <definedName name="INC.1o.ABRIL_20">#REF!</definedName>
    <definedName name="INC.1o.ABRIL_4" localSheetId="31">#REF!</definedName>
    <definedName name="INC.1o.ABRIL_4" localSheetId="32">#REF!</definedName>
    <definedName name="INC.1o.ABRIL_4" localSheetId="33">#REF!</definedName>
    <definedName name="INC.1o.ABRIL_4" localSheetId="25">#REF!</definedName>
    <definedName name="INC.1o.ABRIL_4" localSheetId="30">#REF!</definedName>
    <definedName name="INC.1o.ABRIL_4" localSheetId="29">#REF!</definedName>
    <definedName name="INC.1o.ABRIL_4" localSheetId="24">#REF!</definedName>
    <definedName name="INC.1o.ABRIL_4" localSheetId="34">#REF!</definedName>
    <definedName name="INC.1o.ABRIL_4" localSheetId="28">#REF!</definedName>
    <definedName name="INC.1o.ABRIL_4" localSheetId="26">#REF!</definedName>
    <definedName name="INC.1o.ABRIL_4" localSheetId="35">#REF!</definedName>
    <definedName name="INC.1o.ABRIL_4" localSheetId="27">#REF!</definedName>
    <definedName name="INC.1o.ABRIL_4">#REF!</definedName>
    <definedName name="INC.1oENERO" localSheetId="31">#REF!</definedName>
    <definedName name="INC.1oENERO" localSheetId="32">#REF!</definedName>
    <definedName name="INC.1oENERO" localSheetId="33">#REF!</definedName>
    <definedName name="INC.1oENERO" localSheetId="25">#REF!</definedName>
    <definedName name="INC.1oENERO" localSheetId="30">#REF!</definedName>
    <definedName name="INC.1oENERO" localSheetId="29">#REF!</definedName>
    <definedName name="INC.1oENERO" localSheetId="24">#REF!</definedName>
    <definedName name="INC.1oENERO" localSheetId="34">#REF!</definedName>
    <definedName name="INC.1oENERO" localSheetId="28">#REF!</definedName>
    <definedName name="INC.1oENERO" localSheetId="26">#REF!</definedName>
    <definedName name="INC.1oENERO" localSheetId="35">#REF!</definedName>
    <definedName name="INC.1oENERO" localSheetId="27">#REF!</definedName>
    <definedName name="INC.1oENERO">#REF!</definedName>
    <definedName name="INC.1oENERO_1" localSheetId="31">#REF!</definedName>
    <definedName name="INC.1oENERO_1" localSheetId="32">#REF!</definedName>
    <definedName name="INC.1oENERO_1" localSheetId="33">#REF!</definedName>
    <definedName name="INC.1oENERO_1" localSheetId="25">#REF!</definedName>
    <definedName name="INC.1oENERO_1" localSheetId="30">#REF!</definedName>
    <definedName name="INC.1oENERO_1" localSheetId="29">#REF!</definedName>
    <definedName name="INC.1oENERO_1" localSheetId="24">#REF!</definedName>
    <definedName name="INC.1oENERO_1" localSheetId="34">#REF!</definedName>
    <definedName name="INC.1oENERO_1" localSheetId="28">#REF!</definedName>
    <definedName name="INC.1oENERO_1" localSheetId="26">#REF!</definedName>
    <definedName name="INC.1oENERO_1" localSheetId="35">#REF!</definedName>
    <definedName name="INC.1oENERO_1" localSheetId="27">#REF!</definedName>
    <definedName name="INC.1oENERO_1">#REF!</definedName>
    <definedName name="INC.1oENERO_20" localSheetId="31">#REF!</definedName>
    <definedName name="INC.1oENERO_20" localSheetId="32">#REF!</definedName>
    <definedName name="INC.1oENERO_20" localSheetId="33">#REF!</definedName>
    <definedName name="INC.1oENERO_20" localSheetId="25">#REF!</definedName>
    <definedName name="INC.1oENERO_20" localSheetId="30">#REF!</definedName>
    <definedName name="INC.1oENERO_20" localSheetId="29">#REF!</definedName>
    <definedName name="INC.1oENERO_20" localSheetId="24">#REF!</definedName>
    <definedName name="INC.1oENERO_20" localSheetId="34">#REF!</definedName>
    <definedName name="INC.1oENERO_20" localSheetId="28">#REF!</definedName>
    <definedName name="INC.1oENERO_20" localSheetId="26">#REF!</definedName>
    <definedName name="INC.1oENERO_20" localSheetId="35">#REF!</definedName>
    <definedName name="INC.1oENERO_20" localSheetId="27">#REF!</definedName>
    <definedName name="INC.1oENERO_20">#REF!</definedName>
    <definedName name="INC.1oENERO_4" localSheetId="31">#REF!</definedName>
    <definedName name="INC.1oENERO_4" localSheetId="32">#REF!</definedName>
    <definedName name="INC.1oENERO_4" localSheetId="33">#REF!</definedName>
    <definedName name="INC.1oENERO_4" localSheetId="25">#REF!</definedName>
    <definedName name="INC.1oENERO_4" localSheetId="30">#REF!</definedName>
    <definedName name="INC.1oENERO_4" localSheetId="29">#REF!</definedName>
    <definedName name="INC.1oENERO_4" localSheetId="24">#REF!</definedName>
    <definedName name="INC.1oENERO_4" localSheetId="34">#REF!</definedName>
    <definedName name="INC.1oENERO_4" localSheetId="28">#REF!</definedName>
    <definedName name="INC.1oENERO_4" localSheetId="26">#REF!</definedName>
    <definedName name="INC.1oENERO_4" localSheetId="35">#REF!</definedName>
    <definedName name="INC.1oENERO_4" localSheetId="27">#REF!</definedName>
    <definedName name="INC.1oENERO_4">#REF!</definedName>
    <definedName name="INC.1SEPT" localSheetId="31">#REF!</definedName>
    <definedName name="INC.1SEPT" localSheetId="32">#REF!</definedName>
    <definedName name="INC.1SEPT" localSheetId="33">#REF!</definedName>
    <definedName name="INC.1SEPT" localSheetId="25">#REF!</definedName>
    <definedName name="INC.1SEPT" localSheetId="30">#REF!</definedName>
    <definedName name="INC.1SEPT" localSheetId="29">#REF!</definedName>
    <definedName name="INC.1SEPT" localSheetId="24">#REF!</definedName>
    <definedName name="INC.1SEPT" localSheetId="34">#REF!</definedName>
    <definedName name="INC.1SEPT" localSheetId="28">#REF!</definedName>
    <definedName name="INC.1SEPT" localSheetId="26">#REF!</definedName>
    <definedName name="INC.1SEPT" localSheetId="35">#REF!</definedName>
    <definedName name="INC.1SEPT" localSheetId="27">#REF!</definedName>
    <definedName name="INC.1SEPT">#REF!</definedName>
    <definedName name="INC.1SEPT_1" localSheetId="31">#REF!</definedName>
    <definedName name="INC.1SEPT_1" localSheetId="32">#REF!</definedName>
    <definedName name="INC.1SEPT_1" localSheetId="33">#REF!</definedName>
    <definedName name="INC.1SEPT_1" localSheetId="25">#REF!</definedName>
    <definedName name="INC.1SEPT_1" localSheetId="30">#REF!</definedName>
    <definedName name="INC.1SEPT_1" localSheetId="29">#REF!</definedName>
    <definedName name="INC.1SEPT_1" localSheetId="24">#REF!</definedName>
    <definedName name="INC.1SEPT_1" localSheetId="34">#REF!</definedName>
    <definedName name="INC.1SEPT_1" localSheetId="28">#REF!</definedName>
    <definedName name="INC.1SEPT_1" localSheetId="26">#REF!</definedName>
    <definedName name="INC.1SEPT_1" localSheetId="35">#REF!</definedName>
    <definedName name="INC.1SEPT_1" localSheetId="27">#REF!</definedName>
    <definedName name="INC.1SEPT_1">#REF!</definedName>
    <definedName name="INC.1SEPT_20" localSheetId="31">#REF!</definedName>
    <definedName name="INC.1SEPT_20" localSheetId="32">#REF!</definedName>
    <definedName name="INC.1SEPT_20" localSheetId="33">#REF!</definedName>
    <definedName name="INC.1SEPT_20" localSheetId="25">#REF!</definedName>
    <definedName name="INC.1SEPT_20" localSheetId="30">#REF!</definedName>
    <definedName name="INC.1SEPT_20" localSheetId="29">#REF!</definedName>
    <definedName name="INC.1SEPT_20" localSheetId="24">#REF!</definedName>
    <definedName name="INC.1SEPT_20" localSheetId="34">#REF!</definedName>
    <definedName name="INC.1SEPT_20" localSheetId="28">#REF!</definedName>
    <definedName name="INC.1SEPT_20" localSheetId="26">#REF!</definedName>
    <definedName name="INC.1SEPT_20" localSheetId="35">#REF!</definedName>
    <definedName name="INC.1SEPT_20" localSheetId="27">#REF!</definedName>
    <definedName name="INC.1SEPT_20">#REF!</definedName>
    <definedName name="INC.1SEPT_4" localSheetId="31">#REF!</definedName>
    <definedName name="INC.1SEPT_4" localSheetId="32">#REF!</definedName>
    <definedName name="INC.1SEPT_4" localSheetId="33">#REF!</definedName>
    <definedName name="INC.1SEPT_4" localSheetId="25">#REF!</definedName>
    <definedName name="INC.1SEPT_4" localSheetId="30">#REF!</definedName>
    <definedName name="INC.1SEPT_4" localSheetId="29">#REF!</definedName>
    <definedName name="INC.1SEPT_4" localSheetId="24">#REF!</definedName>
    <definedName name="INC.1SEPT_4" localSheetId="34">#REF!</definedName>
    <definedName name="INC.1SEPT_4" localSheetId="28">#REF!</definedName>
    <definedName name="INC.1SEPT_4" localSheetId="26">#REF!</definedName>
    <definedName name="INC.1SEPT_4" localSheetId="35">#REF!</definedName>
    <definedName name="INC.1SEPT_4" localSheetId="27">#REF!</definedName>
    <definedName name="INC.1SEPT_4">#REF!</definedName>
    <definedName name="INC.CARRMAGIST" localSheetId="31">#REF!</definedName>
    <definedName name="INC.CARRMAGIST" localSheetId="32">#REF!</definedName>
    <definedName name="INC.CARRMAGIST" localSheetId="33">#REF!</definedName>
    <definedName name="INC.CARRMAGIST" localSheetId="25">#REF!</definedName>
    <definedName name="INC.CARRMAGIST" localSheetId="30">#REF!</definedName>
    <definedName name="INC.CARRMAGIST" localSheetId="29">#REF!</definedName>
    <definedName name="INC.CARRMAGIST" localSheetId="24">#REF!</definedName>
    <definedName name="INC.CARRMAGIST" localSheetId="34">#REF!</definedName>
    <definedName name="INC.CARRMAGIST" localSheetId="28">#REF!</definedName>
    <definedName name="INC.CARRMAGIST" localSheetId="26">#REF!</definedName>
    <definedName name="INC.CARRMAGIST" localSheetId="35">#REF!</definedName>
    <definedName name="INC.CARRMAGIST" localSheetId="27">#REF!</definedName>
    <definedName name="INC.CARRMAGIST">#REF!</definedName>
    <definedName name="INC.CARRMAGIST_1" localSheetId="31">#REF!</definedName>
    <definedName name="INC.CARRMAGIST_1" localSheetId="32">#REF!</definedName>
    <definedName name="INC.CARRMAGIST_1" localSheetId="33">#REF!</definedName>
    <definedName name="INC.CARRMAGIST_1" localSheetId="25">#REF!</definedName>
    <definedName name="INC.CARRMAGIST_1" localSheetId="30">#REF!</definedName>
    <definedName name="INC.CARRMAGIST_1" localSheetId="29">#REF!</definedName>
    <definedName name="INC.CARRMAGIST_1" localSheetId="24">#REF!</definedName>
    <definedName name="INC.CARRMAGIST_1" localSheetId="34">#REF!</definedName>
    <definedName name="INC.CARRMAGIST_1" localSheetId="28">#REF!</definedName>
    <definedName name="INC.CARRMAGIST_1" localSheetId="26">#REF!</definedName>
    <definedName name="INC.CARRMAGIST_1" localSheetId="35">#REF!</definedName>
    <definedName name="INC.CARRMAGIST_1" localSheetId="27">#REF!</definedName>
    <definedName name="INC.CARRMAGIST_1">#REF!</definedName>
    <definedName name="INC.CARRMAGIST_20" localSheetId="31">#REF!</definedName>
    <definedName name="INC.CARRMAGIST_20" localSheetId="32">#REF!</definedName>
    <definedName name="INC.CARRMAGIST_20" localSheetId="33">#REF!</definedName>
    <definedName name="INC.CARRMAGIST_20" localSheetId="25">#REF!</definedName>
    <definedName name="INC.CARRMAGIST_20" localSheetId="30">#REF!</definedName>
    <definedName name="INC.CARRMAGIST_20" localSheetId="29">#REF!</definedName>
    <definedName name="INC.CARRMAGIST_20" localSheetId="24">#REF!</definedName>
    <definedName name="INC.CARRMAGIST_20" localSheetId="34">#REF!</definedName>
    <definedName name="INC.CARRMAGIST_20" localSheetId="28">#REF!</definedName>
    <definedName name="INC.CARRMAGIST_20" localSheetId="26">#REF!</definedName>
    <definedName name="INC.CARRMAGIST_20" localSheetId="35">#REF!</definedName>
    <definedName name="INC.CARRMAGIST_20" localSheetId="27">#REF!</definedName>
    <definedName name="INC.CARRMAGIST_20">#REF!</definedName>
    <definedName name="INC.CARRMAGIST_4" localSheetId="31">#REF!</definedName>
    <definedName name="INC.CARRMAGIST_4" localSheetId="32">#REF!</definedName>
    <definedName name="INC.CARRMAGIST_4" localSheetId="33">#REF!</definedName>
    <definedName name="INC.CARRMAGIST_4" localSheetId="25">#REF!</definedName>
    <definedName name="INC.CARRMAGIST_4" localSheetId="30">#REF!</definedName>
    <definedName name="INC.CARRMAGIST_4" localSheetId="29">#REF!</definedName>
    <definedName name="INC.CARRMAGIST_4" localSheetId="24">#REF!</definedName>
    <definedName name="INC.CARRMAGIST_4" localSheetId="34">#REF!</definedName>
    <definedName name="INC.CARRMAGIST_4" localSheetId="28">#REF!</definedName>
    <definedName name="INC.CARRMAGIST_4" localSheetId="26">#REF!</definedName>
    <definedName name="INC.CARRMAGIST_4" localSheetId="35">#REF!</definedName>
    <definedName name="INC.CARRMAGIST_4" localSheetId="27">#REF!</definedName>
    <definedName name="INC.CARRMAGIST_4">#REF!</definedName>
    <definedName name="INGRESOS">'[1]FLUJO E'!$C$14,'[1]FLUJO E'!$C$19,'[1]FLUJO E'!$C$24</definedName>
    <definedName name="Ir_Inicio" localSheetId="7">'BALANZA DE COMPROBACION'!Ir_Inicio</definedName>
    <definedName name="Ir_Inicio" localSheetId="31">'[18]REPORTE DETALLADO 2014'!Ir_Inicio</definedName>
    <definedName name="Ir_Inicio" localSheetId="32">'[18]REPORTE DETALLADO 2014'!Ir_Inicio</definedName>
    <definedName name="Ir_Inicio" localSheetId="33">'[18]REPORTE DETALLADO 2014'!Ir_Inicio</definedName>
    <definedName name="Ir_Inicio" localSheetId="12">'CTAS. BAN'!Ir_Inicio</definedName>
    <definedName name="Ir_Inicio" localSheetId="10">'DET. SUB.'!Ir_Inicio</definedName>
    <definedName name="Ir_Inicio" localSheetId="25">'[18]REPORTE DETALLADO 2014'!Ir_Inicio</definedName>
    <definedName name="Ir_Inicio" localSheetId="30">'[18]REPORTE DETALLADO 2014'!Ir_Inicio</definedName>
    <definedName name="Ir_Inicio" localSheetId="29">'[18]REPORTE DETALLADO 2014'!Ir_Inicio</definedName>
    <definedName name="Ir_Inicio" localSheetId="24">'[18]REPORTE DETALLADO 2014'!Ir_Inicio</definedName>
    <definedName name="Ir_Inicio" localSheetId="34">'[18]REPORTE DETALLADO 2014'!Ir_Inicio</definedName>
    <definedName name="Ir_Inicio" localSheetId="28">'[18]REPORTE DETALLADO 2014'!Ir_Inicio</definedName>
    <definedName name="Ir_Inicio" localSheetId="8">'GOB. EDO'!Ir_Inicio</definedName>
    <definedName name="Ir_Inicio" localSheetId="26">'[18]REPORTE DETALLADO 2014'!Ir_Inicio</definedName>
    <definedName name="Ir_Inicio" localSheetId="35">'[18]REPORTE DETALLADO 2014'!Ir_Inicio</definedName>
    <definedName name="Ir_Inicio" localSheetId="36">'[18]REPORTE DETALLADO 2014'!Ir_Inicio</definedName>
    <definedName name="Ir_Inicio" localSheetId="27">'[18]REPORTE DETALLADO 2014'!Ir_Inicio</definedName>
    <definedName name="Ir_Inicio" localSheetId="9">'R. SUB'!Ir_Inicio</definedName>
    <definedName name="Ir_Inicio">'BALANZA DE COMPROBACION'!Ir_Inicio</definedName>
    <definedName name="ISSSTE" localSheetId="31">[13]Radmod04oficios!#REF!</definedName>
    <definedName name="ISSSTE" localSheetId="32">[13]Radmod04oficios!#REF!</definedName>
    <definedName name="ISSSTE" localSheetId="33">[13]Radmod04oficios!#REF!</definedName>
    <definedName name="ISSSTE" localSheetId="25">[13]Radmod04oficios!#REF!</definedName>
    <definedName name="ISSSTE" localSheetId="30">[13]Radmod04oficios!#REF!</definedName>
    <definedName name="ISSSTE" localSheetId="29">[13]Radmod04oficios!#REF!</definedName>
    <definedName name="ISSSTE" localSheetId="24">[13]Radmod04oficios!#REF!</definedName>
    <definedName name="ISSSTE" localSheetId="34">[13]Radmod04oficios!#REF!</definedName>
    <definedName name="ISSSTE" localSheetId="28">[13]Radmod04oficios!#REF!</definedName>
    <definedName name="ISSSTE" localSheetId="26">[13]Radmod04oficios!#REF!</definedName>
    <definedName name="ISSSTE" localSheetId="35">[13]Radmod04oficios!#REF!</definedName>
    <definedName name="ISSSTE" localSheetId="27">[13]Radmod04oficios!#REF!</definedName>
    <definedName name="ISSSTE">[13]Radmod04oficios!#REF!</definedName>
    <definedName name="ISSSTE_1" localSheetId="31">[13]Radmod04oficios!#REF!</definedName>
    <definedName name="ISSSTE_1" localSheetId="32">[13]Radmod04oficios!#REF!</definedName>
    <definedName name="ISSSTE_1" localSheetId="33">[13]Radmod04oficios!#REF!</definedName>
    <definedName name="ISSSTE_1" localSheetId="25">[13]Radmod04oficios!#REF!</definedName>
    <definedName name="ISSSTE_1" localSheetId="30">[13]Radmod04oficios!#REF!</definedName>
    <definedName name="ISSSTE_1" localSheetId="29">[13]Radmod04oficios!#REF!</definedName>
    <definedName name="ISSSTE_1" localSheetId="24">[13]Radmod04oficios!#REF!</definedName>
    <definedName name="ISSSTE_1" localSheetId="34">[13]Radmod04oficios!#REF!</definedName>
    <definedName name="ISSSTE_1" localSheetId="28">[13]Radmod04oficios!#REF!</definedName>
    <definedName name="ISSSTE_1" localSheetId="26">[13]Radmod04oficios!#REF!</definedName>
    <definedName name="ISSSTE_1" localSheetId="35">[13]Radmod04oficios!#REF!</definedName>
    <definedName name="ISSSTE_1" localSheetId="27">[13]Radmod04oficios!#REF!</definedName>
    <definedName name="ISSSTE_1">[13]Radmod04oficios!#REF!</definedName>
    <definedName name="ISSSTE_11" localSheetId="31">[13]Radmod04oficios!#REF!</definedName>
    <definedName name="ISSSTE_11" localSheetId="32">[13]Radmod04oficios!#REF!</definedName>
    <definedName name="ISSSTE_11" localSheetId="33">[13]Radmod04oficios!#REF!</definedName>
    <definedName name="ISSSTE_11" localSheetId="25">[13]Radmod04oficios!#REF!</definedName>
    <definedName name="ISSSTE_11" localSheetId="30">[13]Radmod04oficios!#REF!</definedName>
    <definedName name="ISSSTE_11" localSheetId="29">[13]Radmod04oficios!#REF!</definedName>
    <definedName name="ISSSTE_11" localSheetId="24">[13]Radmod04oficios!#REF!</definedName>
    <definedName name="ISSSTE_11" localSheetId="34">[13]Radmod04oficios!#REF!</definedName>
    <definedName name="ISSSTE_11" localSheetId="28">[13]Radmod04oficios!#REF!</definedName>
    <definedName name="ISSSTE_11" localSheetId="26">[13]Radmod04oficios!#REF!</definedName>
    <definedName name="ISSSTE_11" localSheetId="35">[13]Radmod04oficios!#REF!</definedName>
    <definedName name="ISSSTE_11" localSheetId="27">[13]Radmod04oficios!#REF!</definedName>
    <definedName name="ISSSTE_11">[13]Radmod04oficios!#REF!</definedName>
    <definedName name="ISSSTE_20" localSheetId="31">[13]Radmod04oficios!#REF!</definedName>
    <definedName name="ISSSTE_20" localSheetId="32">[13]Radmod04oficios!#REF!</definedName>
    <definedName name="ISSSTE_20" localSheetId="33">[13]Radmod04oficios!#REF!</definedName>
    <definedName name="ISSSTE_20" localSheetId="25">[13]Radmod04oficios!#REF!</definedName>
    <definedName name="ISSSTE_20" localSheetId="30">[13]Radmod04oficios!#REF!</definedName>
    <definedName name="ISSSTE_20" localSheetId="29">[13]Radmod04oficios!#REF!</definedName>
    <definedName name="ISSSTE_20" localSheetId="24">[13]Radmod04oficios!#REF!</definedName>
    <definedName name="ISSSTE_20" localSheetId="34">[13]Radmod04oficios!#REF!</definedName>
    <definedName name="ISSSTE_20" localSheetId="28">[13]Radmod04oficios!#REF!</definedName>
    <definedName name="ISSSTE_20" localSheetId="26">[13]Radmod04oficios!#REF!</definedName>
    <definedName name="ISSSTE_20" localSheetId="35">[13]Radmod04oficios!#REF!</definedName>
    <definedName name="ISSSTE_20" localSheetId="27">[13]Radmod04oficios!#REF!</definedName>
    <definedName name="ISSSTE_20">[13]Radmod04oficios!#REF!</definedName>
    <definedName name="ISSSTE_4" localSheetId="31">[13]Radmod04oficios!#REF!</definedName>
    <definedName name="ISSSTE_4" localSheetId="32">[13]Radmod04oficios!#REF!</definedName>
    <definedName name="ISSSTE_4" localSheetId="33">[13]Radmod04oficios!#REF!</definedName>
    <definedName name="ISSSTE_4" localSheetId="25">[13]Radmod04oficios!#REF!</definedName>
    <definedName name="ISSSTE_4" localSheetId="30">[13]Radmod04oficios!#REF!</definedName>
    <definedName name="ISSSTE_4" localSheetId="29">[13]Radmod04oficios!#REF!</definedName>
    <definedName name="ISSSTE_4" localSheetId="24">[13]Radmod04oficios!#REF!</definedName>
    <definedName name="ISSSTE_4" localSheetId="34">[13]Radmod04oficios!#REF!</definedName>
    <definedName name="ISSSTE_4" localSheetId="28">[13]Radmod04oficios!#REF!</definedName>
    <definedName name="ISSSTE_4" localSheetId="26">[13]Radmod04oficios!#REF!</definedName>
    <definedName name="ISSSTE_4" localSheetId="35">[13]Radmod04oficios!#REF!</definedName>
    <definedName name="ISSSTE_4" localSheetId="27">[13]Radmod04oficios!#REF!</definedName>
    <definedName name="ISSSTE_4">[13]Radmod04oficios!#REF!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31">#REF!</definedName>
    <definedName name="J" localSheetId="32">#REF!</definedName>
    <definedName name="J" localSheetId="33">#REF!</definedName>
    <definedName name="J" localSheetId="12">#REF!</definedName>
    <definedName name="J" localSheetId="14">#REF!</definedName>
    <definedName name="J" localSheetId="15">#REF!</definedName>
    <definedName name="J" localSheetId="21">#REF!</definedName>
    <definedName name="J" localSheetId="13">#REF!</definedName>
    <definedName name="J" localSheetId="25">#REF!</definedName>
    <definedName name="J" localSheetId="30">#REF!</definedName>
    <definedName name="J" localSheetId="29">#REF!</definedName>
    <definedName name="J" localSheetId="24">#REF!</definedName>
    <definedName name="J" localSheetId="34">#REF!</definedName>
    <definedName name="J" localSheetId="28">#REF!</definedName>
    <definedName name="J" localSheetId="23">#REF!</definedName>
    <definedName name="J" localSheetId="26">#REF!</definedName>
    <definedName name="J" localSheetId="22">#REF!</definedName>
    <definedName name="J" localSheetId="35">#REF!</definedName>
    <definedName name="J" localSheetId="16">#REF!</definedName>
    <definedName name="J" localSheetId="36">#REF!</definedName>
    <definedName name="J" localSheetId="27">#REF!</definedName>
    <definedName name="J">#REF!</definedName>
    <definedName name="K" localSheetId="31">#REF!</definedName>
    <definedName name="K" localSheetId="32">#REF!</definedName>
    <definedName name="K" localSheetId="33">#REF!</definedName>
    <definedName name="K" localSheetId="12">#REF!</definedName>
    <definedName name="K" localSheetId="25">#REF!</definedName>
    <definedName name="K" localSheetId="30">#REF!</definedName>
    <definedName name="K" localSheetId="29">#REF!</definedName>
    <definedName name="K" localSheetId="24">#REF!</definedName>
    <definedName name="K" localSheetId="34">#REF!</definedName>
    <definedName name="K" localSheetId="28">#REF!</definedName>
    <definedName name="K" localSheetId="26">#REF!</definedName>
    <definedName name="K" localSheetId="35">#REF!</definedName>
    <definedName name="K" localSheetId="36">#REF!</definedName>
    <definedName name="K" localSheetId="27">#REF!</definedName>
    <definedName name="K">#REF!</definedName>
    <definedName name="KAHJHSW" localSheetId="31">#REF!</definedName>
    <definedName name="KAHJHSW" localSheetId="32">#REF!</definedName>
    <definedName name="KAHJHSW" localSheetId="33">#REF!</definedName>
    <definedName name="KAHJHSW" localSheetId="25">#REF!</definedName>
    <definedName name="KAHJHSW" localSheetId="30">#REF!</definedName>
    <definedName name="KAHJHSW" localSheetId="29">#REF!</definedName>
    <definedName name="KAHJHSW" localSheetId="24">#REF!</definedName>
    <definedName name="KAHJHSW" localSheetId="34">#REF!</definedName>
    <definedName name="KAHJHSW" localSheetId="28">#REF!</definedName>
    <definedName name="KAHJHSW" localSheetId="26">#REF!</definedName>
    <definedName name="KAHJHSW" localSheetId="35">#REF!</definedName>
    <definedName name="KAHJHSW" localSheetId="27">#REF!</definedName>
    <definedName name="KAHJHSW">#REF!</definedName>
    <definedName name="KHJH" localSheetId="31">#REF!</definedName>
    <definedName name="KHJH" localSheetId="32">#REF!</definedName>
    <definedName name="KHJH" localSheetId="33">#REF!</definedName>
    <definedName name="KHJH" localSheetId="25">#REF!</definedName>
    <definedName name="KHJH" localSheetId="30">#REF!</definedName>
    <definedName name="KHJH" localSheetId="29">#REF!</definedName>
    <definedName name="KHJH" localSheetId="24">#REF!</definedName>
    <definedName name="KHJH" localSheetId="34">#REF!</definedName>
    <definedName name="KHJH" localSheetId="28">#REF!</definedName>
    <definedName name="KHJH" localSheetId="26">#REF!</definedName>
    <definedName name="KHJH" localSheetId="35">#REF!</definedName>
    <definedName name="KHJH" localSheetId="27">#REF!</definedName>
    <definedName name="KHJH">#REF!</definedName>
    <definedName name="KJH" localSheetId="31">#REF!</definedName>
    <definedName name="KJH" localSheetId="32">#REF!</definedName>
    <definedName name="KJH" localSheetId="33">#REF!</definedName>
    <definedName name="KJH" localSheetId="25">#REF!</definedName>
    <definedName name="KJH" localSheetId="30">#REF!</definedName>
    <definedName name="KJH" localSheetId="29">#REF!</definedName>
    <definedName name="KJH" localSheetId="24">#REF!</definedName>
    <definedName name="KJH" localSheetId="34">#REF!</definedName>
    <definedName name="KJH" localSheetId="28">#REF!</definedName>
    <definedName name="KJH" localSheetId="26">#REF!</definedName>
    <definedName name="KJH" localSheetId="35">#REF!</definedName>
    <definedName name="KJH" localSheetId="27">#REF!</definedName>
    <definedName name="KJH">#REF!</definedName>
    <definedName name="KJHDSD" localSheetId="31">[13]Radmod04oficios!#REF!</definedName>
    <definedName name="KJHDSD" localSheetId="32">[13]Radmod04oficios!#REF!</definedName>
    <definedName name="KJHDSD" localSheetId="33">[13]Radmod04oficios!#REF!</definedName>
    <definedName name="KJHDSD" localSheetId="25">[13]Radmod04oficios!#REF!</definedName>
    <definedName name="KJHDSD" localSheetId="30">[13]Radmod04oficios!#REF!</definedName>
    <definedName name="KJHDSD" localSheetId="29">[13]Radmod04oficios!#REF!</definedName>
    <definedName name="KJHDSD" localSheetId="24">[13]Radmod04oficios!#REF!</definedName>
    <definedName name="KJHDSD" localSheetId="34">[13]Radmod04oficios!#REF!</definedName>
    <definedName name="KJHDSD" localSheetId="28">[13]Radmod04oficios!#REF!</definedName>
    <definedName name="KJHDSD" localSheetId="26">[13]Radmod04oficios!#REF!</definedName>
    <definedName name="KJHDSD" localSheetId="35">[13]Radmod04oficios!#REF!</definedName>
    <definedName name="KJHDSD" localSheetId="27">[13]Radmod04oficios!#REF!</definedName>
    <definedName name="KJHDSD">[13]Radmod04oficios!#REF!</definedName>
    <definedName name="KQWE" localSheetId="31">#REF!</definedName>
    <definedName name="KQWE" localSheetId="32">#REF!</definedName>
    <definedName name="KQWE" localSheetId="33">#REF!</definedName>
    <definedName name="KQWE" localSheetId="25">#REF!</definedName>
    <definedName name="KQWE" localSheetId="30">#REF!</definedName>
    <definedName name="KQWE" localSheetId="29">#REF!</definedName>
    <definedName name="KQWE" localSheetId="24">#REF!</definedName>
    <definedName name="KQWE" localSheetId="34">#REF!</definedName>
    <definedName name="KQWE" localSheetId="28">#REF!</definedName>
    <definedName name="KQWE" localSheetId="26">#REF!</definedName>
    <definedName name="KQWE" localSheetId="35">#REF!</definedName>
    <definedName name="KQWE" localSheetId="27">#REF!</definedName>
    <definedName name="KQWE">#REF!</definedName>
    <definedName name="L" localSheetId="31">#REF!</definedName>
    <definedName name="L" localSheetId="32">#REF!</definedName>
    <definedName name="L" localSheetId="33">#REF!</definedName>
    <definedName name="L" localSheetId="12">#REF!</definedName>
    <definedName name="L" localSheetId="25">#REF!</definedName>
    <definedName name="L" localSheetId="30">#REF!</definedName>
    <definedName name="L" localSheetId="29">#REF!</definedName>
    <definedName name="L" localSheetId="24">#REF!</definedName>
    <definedName name="L" localSheetId="34">#REF!</definedName>
    <definedName name="L" localSheetId="28">#REF!</definedName>
    <definedName name="L" localSheetId="26">#REF!</definedName>
    <definedName name="L" localSheetId="35">#REF!</definedName>
    <definedName name="L" localSheetId="36">#REF!</definedName>
    <definedName name="L" localSheetId="27">#REF!</definedName>
    <definedName name="L">#REF!</definedName>
    <definedName name="LISTA">[14]Ctas!$A$4:$B$409</definedName>
    <definedName name="ListaMetas" localSheetId="31">#REF!</definedName>
    <definedName name="ListaMetas" localSheetId="32">#REF!</definedName>
    <definedName name="ListaMetas" localSheetId="33">#REF!</definedName>
    <definedName name="ListaMetas" localSheetId="25">#REF!</definedName>
    <definedName name="ListaMetas" localSheetId="30">#REF!</definedName>
    <definedName name="ListaMetas" localSheetId="29">#REF!</definedName>
    <definedName name="ListaMetas" localSheetId="24">#REF!</definedName>
    <definedName name="ListaMetas" localSheetId="34">#REF!</definedName>
    <definedName name="ListaMetas" localSheetId="28">#REF!</definedName>
    <definedName name="ListaMetas" localSheetId="26">#REF!</definedName>
    <definedName name="ListaMetas" localSheetId="35">#REF!</definedName>
    <definedName name="ListaMetas" localSheetId="27">#REF!</definedName>
    <definedName name="ListaMetas">#REF!</definedName>
    <definedName name="ListaMetas_1" localSheetId="31">#REF!</definedName>
    <definedName name="ListaMetas_1" localSheetId="32">#REF!</definedName>
    <definedName name="ListaMetas_1" localSheetId="33">#REF!</definedName>
    <definedName name="ListaMetas_1" localSheetId="25">#REF!</definedName>
    <definedName name="ListaMetas_1" localSheetId="30">#REF!</definedName>
    <definedName name="ListaMetas_1" localSheetId="29">#REF!</definedName>
    <definedName name="ListaMetas_1" localSheetId="24">#REF!</definedName>
    <definedName name="ListaMetas_1" localSheetId="34">#REF!</definedName>
    <definedName name="ListaMetas_1" localSheetId="28">#REF!</definedName>
    <definedName name="ListaMetas_1" localSheetId="26">#REF!</definedName>
    <definedName name="ListaMetas_1" localSheetId="35">#REF!</definedName>
    <definedName name="ListaMetas_1" localSheetId="27">#REF!</definedName>
    <definedName name="ListaMetas_1">#REF!</definedName>
    <definedName name="ListaMetas_20" localSheetId="31">#REF!</definedName>
    <definedName name="ListaMetas_20" localSheetId="32">#REF!</definedName>
    <definedName name="ListaMetas_20" localSheetId="33">#REF!</definedName>
    <definedName name="ListaMetas_20" localSheetId="25">#REF!</definedName>
    <definedName name="ListaMetas_20" localSheetId="30">#REF!</definedName>
    <definedName name="ListaMetas_20" localSheetId="29">#REF!</definedName>
    <definedName name="ListaMetas_20" localSheetId="24">#REF!</definedName>
    <definedName name="ListaMetas_20" localSheetId="34">#REF!</definedName>
    <definedName name="ListaMetas_20" localSheetId="28">#REF!</definedName>
    <definedName name="ListaMetas_20" localSheetId="26">#REF!</definedName>
    <definedName name="ListaMetas_20" localSheetId="35">#REF!</definedName>
    <definedName name="ListaMetas_20" localSheetId="27">#REF!</definedName>
    <definedName name="ListaMetas_20">#REF!</definedName>
    <definedName name="ListaMetas_4" localSheetId="31">#REF!</definedName>
    <definedName name="ListaMetas_4" localSheetId="32">#REF!</definedName>
    <definedName name="ListaMetas_4" localSheetId="33">#REF!</definedName>
    <definedName name="ListaMetas_4" localSheetId="25">#REF!</definedName>
    <definedName name="ListaMetas_4" localSheetId="30">#REF!</definedName>
    <definedName name="ListaMetas_4" localSheetId="29">#REF!</definedName>
    <definedName name="ListaMetas_4" localSheetId="24">#REF!</definedName>
    <definedName name="ListaMetas_4" localSheetId="34">#REF!</definedName>
    <definedName name="ListaMetas_4" localSheetId="28">#REF!</definedName>
    <definedName name="ListaMetas_4" localSheetId="26">#REF!</definedName>
    <definedName name="ListaMetas_4" localSheetId="35">#REF!</definedName>
    <definedName name="ListaMetas_4" localSheetId="27">#REF!</definedName>
    <definedName name="ListaMetas_4">#REF!</definedName>
    <definedName name="ListaMetas_5" localSheetId="31">#REF!</definedName>
    <definedName name="ListaMetas_5" localSheetId="32">#REF!</definedName>
    <definedName name="ListaMetas_5" localSheetId="33">#REF!</definedName>
    <definedName name="ListaMetas_5" localSheetId="25">#REF!</definedName>
    <definedName name="ListaMetas_5" localSheetId="30">#REF!</definedName>
    <definedName name="ListaMetas_5" localSheetId="29">#REF!</definedName>
    <definedName name="ListaMetas_5" localSheetId="24">#REF!</definedName>
    <definedName name="ListaMetas_5" localSheetId="34">#REF!</definedName>
    <definedName name="ListaMetas_5" localSheetId="28">#REF!</definedName>
    <definedName name="ListaMetas_5" localSheetId="26">#REF!</definedName>
    <definedName name="ListaMetas_5" localSheetId="35">#REF!</definedName>
    <definedName name="ListaMetas_5" localSheetId="27">#REF!</definedName>
    <definedName name="ListaMetas_5">#REF!</definedName>
    <definedName name="LKQWKJEH" localSheetId="31">[19]est!#REF!</definedName>
    <definedName name="LKQWKJEH" localSheetId="32">[19]est!#REF!</definedName>
    <definedName name="LKQWKJEH" localSheetId="33">[19]est!#REF!</definedName>
    <definedName name="LKQWKJEH" localSheetId="25">[19]est!#REF!</definedName>
    <definedName name="LKQWKJEH" localSheetId="30">[19]est!#REF!</definedName>
    <definedName name="LKQWKJEH" localSheetId="29">[19]est!#REF!</definedName>
    <definedName name="LKQWKJEH" localSheetId="24">[19]est!#REF!</definedName>
    <definedName name="LKQWKJEH" localSheetId="34">[19]est!#REF!</definedName>
    <definedName name="LKQWKJEH" localSheetId="28">[19]est!#REF!</definedName>
    <definedName name="LKQWKJEH" localSheetId="26">[19]est!#REF!</definedName>
    <definedName name="LKQWKJEH" localSheetId="35">[19]est!#REF!</definedName>
    <definedName name="LKQWKJEH" localSheetId="27">[19]est!#REF!</definedName>
    <definedName name="LKQWKJEH">[19]est!#REF!</definedName>
    <definedName name="LL" localSheetId="31">#REF!</definedName>
    <definedName name="LL" localSheetId="32">#REF!</definedName>
    <definedName name="LL" localSheetId="33">#REF!</definedName>
    <definedName name="LL" localSheetId="25">#REF!</definedName>
    <definedName name="LL" localSheetId="30">#REF!</definedName>
    <definedName name="LL" localSheetId="29">#REF!</definedName>
    <definedName name="LL" localSheetId="24">#REF!</definedName>
    <definedName name="LL" localSheetId="34">#REF!</definedName>
    <definedName name="LL" localSheetId="28">#REF!</definedName>
    <definedName name="LL" localSheetId="26">#REF!</definedName>
    <definedName name="LL" localSheetId="35">#REF!</definedName>
    <definedName name="LL" localSheetId="36">#REF!</definedName>
    <definedName name="LL" localSheetId="27">#REF!</definedName>
    <definedName name="LL">#REF!</definedName>
    <definedName name="LLKLLLL" localSheetId="31">'[20]6'!#REF!</definedName>
    <definedName name="LLKLLLL" localSheetId="32">'[20]6'!#REF!</definedName>
    <definedName name="LLKLLLL" localSheetId="33">'[20]6'!#REF!</definedName>
    <definedName name="LLKLLLL" localSheetId="25">'[20]6'!#REF!</definedName>
    <definedName name="LLKLLLL" localSheetId="30">'[20]6'!#REF!</definedName>
    <definedName name="LLKLLLL" localSheetId="29">'[20]6'!#REF!</definedName>
    <definedName name="LLKLLLL" localSheetId="24">'[20]6'!#REF!</definedName>
    <definedName name="LLKLLLL" localSheetId="34">'[20]6'!#REF!</definedName>
    <definedName name="LLKLLLL" localSheetId="28">'[20]6'!#REF!</definedName>
    <definedName name="LLKLLLL" localSheetId="26">'[20]6'!#REF!</definedName>
    <definedName name="LLKLLLL" localSheetId="35">'[20]6'!#REF!</definedName>
    <definedName name="LLKLLLL" localSheetId="27">'[20]6'!#REF!</definedName>
    <definedName name="LLKLLLL">'[20]6'!#REF!</definedName>
    <definedName name="LQWEK" localSheetId="31">'[20]6'!#REF!</definedName>
    <definedName name="LQWEK" localSheetId="32">'[20]6'!#REF!</definedName>
    <definedName name="LQWEK" localSheetId="33">'[20]6'!#REF!</definedName>
    <definedName name="LQWEK" localSheetId="25">'[20]6'!#REF!</definedName>
    <definedName name="LQWEK" localSheetId="30">'[20]6'!#REF!</definedName>
    <definedName name="LQWEK" localSheetId="29">'[20]6'!#REF!</definedName>
    <definedName name="LQWEK" localSheetId="24">'[20]6'!#REF!</definedName>
    <definedName name="LQWEK" localSheetId="34">'[20]6'!#REF!</definedName>
    <definedName name="LQWEK" localSheetId="28">'[20]6'!#REF!</definedName>
    <definedName name="LQWEK" localSheetId="26">'[20]6'!#REF!</definedName>
    <definedName name="LQWEK" localSheetId="35">'[20]6'!#REF!</definedName>
    <definedName name="LQWEK" localSheetId="27">'[20]6'!#REF!</definedName>
    <definedName name="LQWEK">'[20]6'!#REF!</definedName>
    <definedName name="ME" localSheetId="31">#REF!</definedName>
    <definedName name="ME" localSheetId="32">#REF!</definedName>
    <definedName name="ME" localSheetId="33">#REF!</definedName>
    <definedName name="ME" localSheetId="25">#REF!</definedName>
    <definedName name="ME" localSheetId="30">#REF!</definedName>
    <definedName name="ME" localSheetId="29">#REF!</definedName>
    <definedName name="ME" localSheetId="24">#REF!</definedName>
    <definedName name="ME" localSheetId="34">#REF!</definedName>
    <definedName name="ME" localSheetId="28">#REF!</definedName>
    <definedName name="ME" localSheetId="26">#REF!</definedName>
    <definedName name="ME" localSheetId="35">#REF!</definedName>
    <definedName name="ME" localSheetId="36">#REF!</definedName>
    <definedName name="ME" localSheetId="27">#REF!</definedName>
    <definedName name="ME">#REF!</definedName>
    <definedName name="NECESIDADES" localSheetId="31">#REF!</definedName>
    <definedName name="NECESIDADES" localSheetId="32">#REF!</definedName>
    <definedName name="NECESIDADES" localSheetId="33">#REF!</definedName>
    <definedName name="NECESIDADES" localSheetId="25">#REF!</definedName>
    <definedName name="NECESIDADES" localSheetId="30">#REF!</definedName>
    <definedName name="NECESIDADES" localSheetId="29">#REF!</definedName>
    <definedName name="NECESIDADES" localSheetId="24">#REF!</definedName>
    <definedName name="NECESIDADES" localSheetId="34">#REF!</definedName>
    <definedName name="NECESIDADES" localSheetId="28">#REF!</definedName>
    <definedName name="NECESIDADES" localSheetId="26">#REF!</definedName>
    <definedName name="NECESIDADES" localSheetId="35">#REF!</definedName>
    <definedName name="NECESIDADES" localSheetId="27">#REF!</definedName>
    <definedName name="NECESIDADES">#REF!</definedName>
    <definedName name="NECESIDADES_1" localSheetId="31">#REF!</definedName>
    <definedName name="NECESIDADES_1" localSheetId="32">#REF!</definedName>
    <definedName name="NECESIDADES_1" localSheetId="33">#REF!</definedName>
    <definedName name="NECESIDADES_1" localSheetId="25">#REF!</definedName>
    <definedName name="NECESIDADES_1" localSheetId="30">#REF!</definedName>
    <definedName name="NECESIDADES_1" localSheetId="29">#REF!</definedName>
    <definedName name="NECESIDADES_1" localSheetId="24">#REF!</definedName>
    <definedName name="NECESIDADES_1" localSheetId="34">#REF!</definedName>
    <definedName name="NECESIDADES_1" localSheetId="28">#REF!</definedName>
    <definedName name="NECESIDADES_1" localSheetId="26">#REF!</definedName>
    <definedName name="NECESIDADES_1" localSheetId="35">#REF!</definedName>
    <definedName name="NECESIDADES_1" localSheetId="27">#REF!</definedName>
    <definedName name="NECESIDADES_1">#REF!</definedName>
    <definedName name="NECESIDADES_20" localSheetId="31">#REF!</definedName>
    <definedName name="NECESIDADES_20" localSheetId="32">#REF!</definedName>
    <definedName name="NECESIDADES_20" localSheetId="33">#REF!</definedName>
    <definedName name="NECESIDADES_20" localSheetId="25">#REF!</definedName>
    <definedName name="NECESIDADES_20" localSheetId="30">#REF!</definedName>
    <definedName name="NECESIDADES_20" localSheetId="29">#REF!</definedName>
    <definedName name="NECESIDADES_20" localSheetId="24">#REF!</definedName>
    <definedName name="NECESIDADES_20" localSheetId="34">#REF!</definedName>
    <definedName name="NECESIDADES_20" localSheetId="28">#REF!</definedName>
    <definedName name="NECESIDADES_20" localSheetId="26">#REF!</definedName>
    <definedName name="NECESIDADES_20" localSheetId="35">#REF!</definedName>
    <definedName name="NECESIDADES_20" localSheetId="27">#REF!</definedName>
    <definedName name="NECESIDADES_20">#REF!</definedName>
    <definedName name="NECESIDADES_4" localSheetId="31">#REF!</definedName>
    <definedName name="NECESIDADES_4" localSheetId="32">#REF!</definedName>
    <definedName name="NECESIDADES_4" localSheetId="33">#REF!</definedName>
    <definedName name="NECESIDADES_4" localSheetId="25">#REF!</definedName>
    <definedName name="NECESIDADES_4" localSheetId="30">#REF!</definedName>
    <definedName name="NECESIDADES_4" localSheetId="29">#REF!</definedName>
    <definedName name="NECESIDADES_4" localSheetId="24">#REF!</definedName>
    <definedName name="NECESIDADES_4" localSheetId="34">#REF!</definedName>
    <definedName name="NECESIDADES_4" localSheetId="28">#REF!</definedName>
    <definedName name="NECESIDADES_4" localSheetId="26">#REF!</definedName>
    <definedName name="NECESIDADES_4" localSheetId="35">#REF!</definedName>
    <definedName name="NECESIDADES_4" localSheetId="27">#REF!</definedName>
    <definedName name="NECESIDADES_4">#REF!</definedName>
    <definedName name="NOM_AJ2">[12]R_PRONOSTICO_PR!$CP$1:$CP$65536</definedName>
    <definedName name="NOM_AJ5">[12]R_PRONOSTICO_PR!$CS$1:$CS$65536</definedName>
    <definedName name="NOM_ENE">[12]R_PRONOSTICO_PR!$CU$1:$CU$65536</definedName>
    <definedName name="nombre" localSheetId="31">#REF!</definedName>
    <definedName name="nombre" localSheetId="32">#REF!</definedName>
    <definedName name="nombre" localSheetId="33">#REF!</definedName>
    <definedName name="nombre" localSheetId="25">#REF!</definedName>
    <definedName name="nombre" localSheetId="30">#REF!</definedName>
    <definedName name="nombre" localSheetId="29">#REF!</definedName>
    <definedName name="nombre" localSheetId="24">#REF!</definedName>
    <definedName name="nombre" localSheetId="34">#REF!</definedName>
    <definedName name="nombre" localSheetId="28">#REF!</definedName>
    <definedName name="nombre" localSheetId="26">#REF!</definedName>
    <definedName name="nombre" localSheetId="35">#REF!</definedName>
    <definedName name="nombre" localSheetId="36">#REF!</definedName>
    <definedName name="nombre" localSheetId="27">#REF!</definedName>
    <definedName name="nombre">#REF!</definedName>
    <definedName name="NOMBRES" localSheetId="31">#REF!</definedName>
    <definedName name="NOMBRES" localSheetId="32">#REF!</definedName>
    <definedName name="NOMBRES" localSheetId="33">#REF!</definedName>
    <definedName name="NOMBRES" localSheetId="25">#REF!</definedName>
    <definedName name="NOMBRES" localSheetId="30">#REF!</definedName>
    <definedName name="NOMBRES" localSheetId="29">#REF!</definedName>
    <definedName name="NOMBRES" localSheetId="24">#REF!</definedName>
    <definedName name="NOMBRES" localSheetId="34">#REF!</definedName>
    <definedName name="NOMBRES" localSheetId="28">#REF!</definedName>
    <definedName name="NOMBRES" localSheetId="26">#REF!</definedName>
    <definedName name="NOMBRES" localSheetId="35">#REF!</definedName>
    <definedName name="NOMBRES" localSheetId="36">#REF!</definedName>
    <definedName name="NOMBRES" localSheetId="27">#REF!</definedName>
    <definedName name="NOMBRES">#REF!</definedName>
    <definedName name="NUEVA" localSheetId="31">#REF!</definedName>
    <definedName name="NUEVA" localSheetId="32">#REF!</definedName>
    <definedName name="NUEVA" localSheetId="33">#REF!</definedName>
    <definedName name="NUEVA" localSheetId="25">#REF!</definedName>
    <definedName name="NUEVA" localSheetId="30">#REF!</definedName>
    <definedName name="NUEVA" localSheetId="29">#REF!</definedName>
    <definedName name="NUEVA" localSheetId="24">#REF!</definedName>
    <definedName name="NUEVA" localSheetId="34">#REF!</definedName>
    <definedName name="NUEVA" localSheetId="28">#REF!</definedName>
    <definedName name="NUEVA" localSheetId="26">#REF!</definedName>
    <definedName name="NUEVA" localSheetId="35">#REF!</definedName>
    <definedName name="NUEVA" localSheetId="27">#REF!</definedName>
    <definedName name="NUEVA">#REF!</definedName>
    <definedName name="O" localSheetId="31">'[18]REPORTE DETALLADO 2014'!Tema_6</definedName>
    <definedName name="O" localSheetId="32">'[18]REPORTE DETALLADO 2014'!Tema_6</definedName>
    <definedName name="O" localSheetId="33">'[18]REPORTE DETALLADO 2014'!Tema_6</definedName>
    <definedName name="O" localSheetId="25">'[18]REPORTE DETALLADO 2014'!Tema_6</definedName>
    <definedName name="O" localSheetId="30">'[18]REPORTE DETALLADO 2014'!Tema_6</definedName>
    <definedName name="O" localSheetId="29">'[18]REPORTE DETALLADO 2014'!Tema_6</definedName>
    <definedName name="O" localSheetId="24">'[18]REPORTE DETALLADO 2014'!Tema_6</definedName>
    <definedName name="O" localSheetId="34">'[18]REPORTE DETALLADO 2014'!Tema_6</definedName>
    <definedName name="O" localSheetId="28">'[18]REPORTE DETALLADO 2014'!Tema_6</definedName>
    <definedName name="O" localSheetId="26">'[18]REPORTE DETALLADO 2014'!Tema_6</definedName>
    <definedName name="O" localSheetId="35">'[18]REPORTE DETALLADO 2014'!Tema_6</definedName>
    <definedName name="O" localSheetId="36">'[18]REPORTE DETALLADO 2014'!Tema_6</definedName>
    <definedName name="O" localSheetId="27">'[18]REPORTE DETALLADO 2014'!Tema_6</definedName>
    <definedName name="O">'[4]REPORTE DETALLADO 2014'!Tema_6</definedName>
    <definedName name="OCTUBRE" localSheetId="31">#REF!</definedName>
    <definedName name="OCTUBRE" localSheetId="32">#REF!</definedName>
    <definedName name="OCTUBRE" localSheetId="33">#REF!</definedName>
    <definedName name="OCTUBRE" localSheetId="25">#REF!</definedName>
    <definedName name="OCTUBRE" localSheetId="30">#REF!</definedName>
    <definedName name="OCTUBRE" localSheetId="29">#REF!</definedName>
    <definedName name="OCTUBRE" localSheetId="24">#REF!</definedName>
    <definedName name="OCTUBRE" localSheetId="34">#REF!</definedName>
    <definedName name="OCTUBRE" localSheetId="28">#REF!</definedName>
    <definedName name="OCTUBRE" localSheetId="26">#REF!</definedName>
    <definedName name="OCTUBRE" localSheetId="35">#REF!</definedName>
    <definedName name="OCTUBRE" localSheetId="27">#REF!</definedName>
    <definedName name="OCTUBRE">#REF!</definedName>
    <definedName name="OCTUBRE_1" localSheetId="31">#REF!</definedName>
    <definedName name="OCTUBRE_1" localSheetId="32">#REF!</definedName>
    <definedName name="OCTUBRE_1" localSheetId="33">#REF!</definedName>
    <definedName name="OCTUBRE_1" localSheetId="25">#REF!</definedName>
    <definedName name="OCTUBRE_1" localSheetId="30">#REF!</definedName>
    <definedName name="OCTUBRE_1" localSheetId="29">#REF!</definedName>
    <definedName name="OCTUBRE_1" localSheetId="24">#REF!</definedName>
    <definedName name="OCTUBRE_1" localSheetId="34">#REF!</definedName>
    <definedName name="OCTUBRE_1" localSheetId="28">#REF!</definedName>
    <definedName name="OCTUBRE_1" localSheetId="26">#REF!</definedName>
    <definedName name="OCTUBRE_1" localSheetId="35">#REF!</definedName>
    <definedName name="OCTUBRE_1" localSheetId="27">#REF!</definedName>
    <definedName name="OCTUBRE_1">#REF!</definedName>
    <definedName name="OCTUBRE_20" localSheetId="31">#REF!</definedName>
    <definedName name="OCTUBRE_20" localSheetId="32">#REF!</definedName>
    <definedName name="OCTUBRE_20" localSheetId="33">#REF!</definedName>
    <definedName name="OCTUBRE_20" localSheetId="25">#REF!</definedName>
    <definedName name="OCTUBRE_20" localSheetId="30">#REF!</definedName>
    <definedName name="OCTUBRE_20" localSheetId="29">#REF!</definedName>
    <definedName name="OCTUBRE_20" localSheetId="24">#REF!</definedName>
    <definedName name="OCTUBRE_20" localSheetId="34">#REF!</definedName>
    <definedName name="OCTUBRE_20" localSheetId="28">#REF!</definedName>
    <definedName name="OCTUBRE_20" localSheetId="26">#REF!</definedName>
    <definedName name="OCTUBRE_20" localSheetId="35">#REF!</definedName>
    <definedName name="OCTUBRE_20" localSheetId="27">#REF!</definedName>
    <definedName name="OCTUBRE_20">#REF!</definedName>
    <definedName name="OCTUBRE_4" localSheetId="31">#REF!</definedName>
    <definedName name="OCTUBRE_4" localSheetId="32">#REF!</definedName>
    <definedName name="OCTUBRE_4" localSheetId="33">#REF!</definedName>
    <definedName name="OCTUBRE_4" localSheetId="25">#REF!</definedName>
    <definedName name="OCTUBRE_4" localSheetId="30">#REF!</definedName>
    <definedName name="OCTUBRE_4" localSheetId="29">#REF!</definedName>
    <definedName name="OCTUBRE_4" localSheetId="24">#REF!</definedName>
    <definedName name="OCTUBRE_4" localSheetId="34">#REF!</definedName>
    <definedName name="OCTUBRE_4" localSheetId="28">#REF!</definedName>
    <definedName name="OCTUBRE_4" localSheetId="26">#REF!</definedName>
    <definedName name="OCTUBRE_4" localSheetId="35">#REF!</definedName>
    <definedName name="OCTUBRE_4" localSheetId="27">#REF!</definedName>
    <definedName name="OCTUBRE_4">#REF!</definedName>
    <definedName name="OLE_LINK1_7" localSheetId="31">'[21]7'!#REF!</definedName>
    <definedName name="OLE_LINK1_7" localSheetId="32">'[21]7'!#REF!</definedName>
    <definedName name="OLE_LINK1_7" localSheetId="33">'[21]7'!#REF!</definedName>
    <definedName name="OLE_LINK1_7" localSheetId="25">'[21]7'!#REF!</definedName>
    <definedName name="OLE_LINK1_7" localSheetId="30">'[21]7'!#REF!</definedName>
    <definedName name="OLE_LINK1_7" localSheetId="29">'[21]7'!#REF!</definedName>
    <definedName name="OLE_LINK1_7" localSheetId="24">'[21]7'!#REF!</definedName>
    <definedName name="OLE_LINK1_7" localSheetId="34">'[21]7'!#REF!</definedName>
    <definedName name="OLE_LINK1_7" localSheetId="28">'[21]7'!#REF!</definedName>
    <definedName name="OLE_LINK1_7" localSheetId="26">'[21]7'!#REF!</definedName>
    <definedName name="OLE_LINK1_7" localSheetId="35">'[21]7'!#REF!</definedName>
    <definedName name="OLE_LINK1_7" localSheetId="27">'[21]7'!#REF!</definedName>
    <definedName name="OLE_LINK1_7">'[21]7'!#REF!</definedName>
    <definedName name="OTRO" localSheetId="31">#REF!</definedName>
    <definedName name="OTRO" localSheetId="32">#REF!</definedName>
    <definedName name="OTRO" localSheetId="33">#REF!</definedName>
    <definedName name="OTRO" localSheetId="25">#REF!</definedName>
    <definedName name="OTRO" localSheetId="30">#REF!</definedName>
    <definedName name="OTRO" localSheetId="29">#REF!</definedName>
    <definedName name="OTRO" localSheetId="24">#REF!</definedName>
    <definedName name="OTRO" localSheetId="34">#REF!</definedName>
    <definedName name="OTRO" localSheetId="28">#REF!</definedName>
    <definedName name="OTRO" localSheetId="26">#REF!</definedName>
    <definedName name="OTRO" localSheetId="35">#REF!</definedName>
    <definedName name="OTRO" localSheetId="27">#REF!</definedName>
    <definedName name="OTRO">#REF!</definedName>
    <definedName name="OTRO_1" localSheetId="31">#REF!</definedName>
    <definedName name="OTRO_1" localSheetId="32">#REF!</definedName>
    <definedName name="OTRO_1" localSheetId="33">#REF!</definedName>
    <definedName name="OTRO_1" localSheetId="25">#REF!</definedName>
    <definedName name="OTRO_1" localSheetId="30">#REF!</definedName>
    <definedName name="OTRO_1" localSheetId="29">#REF!</definedName>
    <definedName name="OTRO_1" localSheetId="24">#REF!</definedName>
    <definedName name="OTRO_1" localSheetId="34">#REF!</definedName>
    <definedName name="OTRO_1" localSheetId="28">#REF!</definedName>
    <definedName name="OTRO_1" localSheetId="26">#REF!</definedName>
    <definedName name="OTRO_1" localSheetId="35">#REF!</definedName>
    <definedName name="OTRO_1" localSheetId="27">#REF!</definedName>
    <definedName name="OTRO_1">#REF!</definedName>
    <definedName name="OTRO_11" localSheetId="31">#REF!</definedName>
    <definedName name="OTRO_11" localSheetId="32">#REF!</definedName>
    <definedName name="OTRO_11" localSheetId="33">#REF!</definedName>
    <definedName name="OTRO_11" localSheetId="25">#REF!</definedName>
    <definedName name="OTRO_11" localSheetId="30">#REF!</definedName>
    <definedName name="OTRO_11" localSheetId="29">#REF!</definedName>
    <definedName name="OTRO_11" localSheetId="24">#REF!</definedName>
    <definedName name="OTRO_11" localSheetId="34">#REF!</definedName>
    <definedName name="OTRO_11" localSheetId="28">#REF!</definedName>
    <definedName name="OTRO_11" localSheetId="26">#REF!</definedName>
    <definedName name="OTRO_11" localSheetId="35">#REF!</definedName>
    <definedName name="OTRO_11" localSheetId="27">#REF!</definedName>
    <definedName name="OTRO_11">#REF!</definedName>
    <definedName name="OTRO_20" localSheetId="31">#REF!</definedName>
    <definedName name="OTRO_20" localSheetId="32">#REF!</definedName>
    <definedName name="OTRO_20" localSheetId="33">#REF!</definedName>
    <definedName name="OTRO_20" localSheetId="25">#REF!</definedName>
    <definedName name="OTRO_20" localSheetId="30">#REF!</definedName>
    <definedName name="OTRO_20" localSheetId="29">#REF!</definedName>
    <definedName name="OTRO_20" localSheetId="24">#REF!</definedName>
    <definedName name="OTRO_20" localSheetId="34">#REF!</definedName>
    <definedName name="OTRO_20" localSheetId="28">#REF!</definedName>
    <definedName name="OTRO_20" localSheetId="26">#REF!</definedName>
    <definedName name="OTRO_20" localSheetId="35">#REF!</definedName>
    <definedName name="OTRO_20" localSheetId="27">#REF!</definedName>
    <definedName name="OTRO_20">#REF!</definedName>
    <definedName name="OTRO_4" localSheetId="31">#REF!</definedName>
    <definedName name="OTRO_4" localSheetId="32">#REF!</definedName>
    <definedName name="OTRO_4" localSheetId="33">#REF!</definedName>
    <definedName name="OTRO_4" localSheetId="25">#REF!</definedName>
    <definedName name="OTRO_4" localSheetId="30">#REF!</definedName>
    <definedName name="OTRO_4" localSheetId="29">#REF!</definedName>
    <definedName name="OTRO_4" localSheetId="24">#REF!</definedName>
    <definedName name="OTRO_4" localSheetId="34">#REF!</definedName>
    <definedName name="OTRO_4" localSheetId="28">#REF!</definedName>
    <definedName name="OTRO_4" localSheetId="26">#REF!</definedName>
    <definedName name="OTRO_4" localSheetId="35">#REF!</definedName>
    <definedName name="OTRO_4" localSheetId="27">#REF!</definedName>
    <definedName name="OTRO_4">#REF!</definedName>
    <definedName name="OTRO_5" localSheetId="31">#REF!</definedName>
    <definedName name="OTRO_5" localSheetId="32">#REF!</definedName>
    <definedName name="OTRO_5" localSheetId="33">#REF!</definedName>
    <definedName name="OTRO_5" localSheetId="25">#REF!</definedName>
    <definedName name="OTRO_5" localSheetId="30">#REF!</definedName>
    <definedName name="OTRO_5" localSheetId="29">#REF!</definedName>
    <definedName name="OTRO_5" localSheetId="24">#REF!</definedName>
    <definedName name="OTRO_5" localSheetId="34">#REF!</definedName>
    <definedName name="OTRO_5" localSheetId="28">#REF!</definedName>
    <definedName name="OTRO_5" localSheetId="26">#REF!</definedName>
    <definedName name="OTRO_5" localSheetId="35">#REF!</definedName>
    <definedName name="OTRO_5" localSheetId="27">#REF!</definedName>
    <definedName name="OTRO_5">#REF!</definedName>
    <definedName name="PAG.1" localSheetId="31">#REF!</definedName>
    <definedName name="PAG.1" localSheetId="32">#REF!</definedName>
    <definedName name="PAG.1" localSheetId="33">#REF!</definedName>
    <definedName name="PAG.1" localSheetId="25">#REF!</definedName>
    <definedName name="PAG.1" localSheetId="30">#REF!</definedName>
    <definedName name="PAG.1" localSheetId="29">#REF!</definedName>
    <definedName name="PAG.1" localSheetId="24">#REF!</definedName>
    <definedName name="PAG.1" localSheetId="34">#REF!</definedName>
    <definedName name="PAG.1" localSheetId="28">#REF!</definedName>
    <definedName name="PAG.1" localSheetId="26">#REF!</definedName>
    <definedName name="PAG.1" localSheetId="35">#REF!</definedName>
    <definedName name="PAG.1" localSheetId="27">#REF!</definedName>
    <definedName name="PAG.1">#REF!</definedName>
    <definedName name="PAG.1_1" localSheetId="31">#REF!</definedName>
    <definedName name="PAG.1_1" localSheetId="32">#REF!</definedName>
    <definedName name="PAG.1_1" localSheetId="33">#REF!</definedName>
    <definedName name="PAG.1_1" localSheetId="25">#REF!</definedName>
    <definedName name="PAG.1_1" localSheetId="30">#REF!</definedName>
    <definedName name="PAG.1_1" localSheetId="29">#REF!</definedName>
    <definedName name="PAG.1_1" localSheetId="24">#REF!</definedName>
    <definedName name="PAG.1_1" localSheetId="34">#REF!</definedName>
    <definedName name="PAG.1_1" localSheetId="28">#REF!</definedName>
    <definedName name="PAG.1_1" localSheetId="26">#REF!</definedName>
    <definedName name="PAG.1_1" localSheetId="35">#REF!</definedName>
    <definedName name="PAG.1_1" localSheetId="27">#REF!</definedName>
    <definedName name="PAG.1_1">#REF!</definedName>
    <definedName name="PAG.1_20" localSheetId="31">#REF!</definedName>
    <definedName name="PAG.1_20" localSheetId="32">#REF!</definedName>
    <definedName name="PAG.1_20" localSheetId="33">#REF!</definedName>
    <definedName name="PAG.1_20" localSheetId="25">#REF!</definedName>
    <definedName name="PAG.1_20" localSheetId="30">#REF!</definedName>
    <definedName name="PAG.1_20" localSheetId="29">#REF!</definedName>
    <definedName name="PAG.1_20" localSheetId="24">#REF!</definedName>
    <definedName name="PAG.1_20" localSheetId="34">#REF!</definedName>
    <definedName name="PAG.1_20" localSheetId="28">#REF!</definedName>
    <definedName name="PAG.1_20" localSheetId="26">#REF!</definedName>
    <definedName name="PAG.1_20" localSheetId="35">#REF!</definedName>
    <definedName name="PAG.1_20" localSheetId="27">#REF!</definedName>
    <definedName name="PAG.1_20">#REF!</definedName>
    <definedName name="PAG.1_4" localSheetId="31">#REF!</definedName>
    <definedName name="PAG.1_4" localSheetId="32">#REF!</definedName>
    <definedName name="PAG.1_4" localSheetId="33">#REF!</definedName>
    <definedName name="PAG.1_4" localSheetId="25">#REF!</definedName>
    <definedName name="PAG.1_4" localSheetId="30">#REF!</definedName>
    <definedName name="PAG.1_4" localSheetId="29">#REF!</definedName>
    <definedName name="PAG.1_4" localSheetId="24">#REF!</definedName>
    <definedName name="PAG.1_4" localSheetId="34">#REF!</definedName>
    <definedName name="PAG.1_4" localSheetId="28">#REF!</definedName>
    <definedName name="PAG.1_4" localSheetId="26">#REF!</definedName>
    <definedName name="PAG.1_4" localSheetId="35">#REF!</definedName>
    <definedName name="PAG.1_4" localSheetId="27">#REF!</definedName>
    <definedName name="PAG.1_4">#REF!</definedName>
    <definedName name="PAG.2" localSheetId="31">#REF!</definedName>
    <definedName name="PAG.2" localSheetId="32">#REF!</definedName>
    <definedName name="PAG.2" localSheetId="33">#REF!</definedName>
    <definedName name="PAG.2" localSheetId="25">#REF!</definedName>
    <definedName name="PAG.2" localSheetId="30">#REF!</definedName>
    <definedName name="PAG.2" localSheetId="29">#REF!</definedName>
    <definedName name="PAG.2" localSheetId="24">#REF!</definedName>
    <definedName name="PAG.2" localSheetId="34">#REF!</definedName>
    <definedName name="PAG.2" localSheetId="28">#REF!</definedName>
    <definedName name="PAG.2" localSheetId="26">#REF!</definedName>
    <definedName name="PAG.2" localSheetId="35">#REF!</definedName>
    <definedName name="PAG.2" localSheetId="27">#REF!</definedName>
    <definedName name="PAG.2">#REF!</definedName>
    <definedName name="PAG.2_1" localSheetId="31">#REF!</definedName>
    <definedName name="PAG.2_1" localSheetId="32">#REF!</definedName>
    <definedName name="PAG.2_1" localSheetId="33">#REF!</definedName>
    <definedName name="PAG.2_1" localSheetId="25">#REF!</definedName>
    <definedName name="PAG.2_1" localSheetId="30">#REF!</definedName>
    <definedName name="PAG.2_1" localSheetId="29">#REF!</definedName>
    <definedName name="PAG.2_1" localSheetId="24">#REF!</definedName>
    <definedName name="PAG.2_1" localSheetId="34">#REF!</definedName>
    <definedName name="PAG.2_1" localSheetId="28">#REF!</definedName>
    <definedName name="PAG.2_1" localSheetId="26">#REF!</definedName>
    <definedName name="PAG.2_1" localSheetId="35">#REF!</definedName>
    <definedName name="PAG.2_1" localSheetId="27">#REF!</definedName>
    <definedName name="PAG.2_1">#REF!</definedName>
    <definedName name="PAG.2_20" localSheetId="31">#REF!</definedName>
    <definedName name="PAG.2_20" localSheetId="32">#REF!</definedName>
    <definedName name="PAG.2_20" localSheetId="33">#REF!</definedName>
    <definedName name="PAG.2_20" localSheetId="25">#REF!</definedName>
    <definedName name="PAG.2_20" localSheetId="30">#REF!</definedName>
    <definedName name="PAG.2_20" localSheetId="29">#REF!</definedName>
    <definedName name="PAG.2_20" localSheetId="24">#REF!</definedName>
    <definedName name="PAG.2_20" localSheetId="34">#REF!</definedName>
    <definedName name="PAG.2_20" localSheetId="28">#REF!</definedName>
    <definedName name="PAG.2_20" localSheetId="26">#REF!</definedName>
    <definedName name="PAG.2_20" localSheetId="35">#REF!</definedName>
    <definedName name="PAG.2_20" localSheetId="27">#REF!</definedName>
    <definedName name="PAG.2_20">#REF!</definedName>
    <definedName name="PAG.2_4" localSheetId="31">#REF!</definedName>
    <definedName name="PAG.2_4" localSheetId="32">#REF!</definedName>
    <definedName name="PAG.2_4" localSheetId="33">#REF!</definedName>
    <definedName name="PAG.2_4" localSheetId="25">#REF!</definedName>
    <definedName name="PAG.2_4" localSheetId="30">#REF!</definedName>
    <definedName name="PAG.2_4" localSheetId="29">#REF!</definedName>
    <definedName name="PAG.2_4" localSheetId="24">#REF!</definedName>
    <definedName name="PAG.2_4" localSheetId="34">#REF!</definedName>
    <definedName name="PAG.2_4" localSheetId="28">#REF!</definedName>
    <definedName name="PAG.2_4" localSheetId="26">#REF!</definedName>
    <definedName name="PAG.2_4" localSheetId="35">#REF!</definedName>
    <definedName name="PAG.2_4" localSheetId="27">#REF!</definedName>
    <definedName name="PAG.2_4">#REF!</definedName>
    <definedName name="PARTIDA" localSheetId="17">[22]Global!#REF!</definedName>
    <definedName name="PARTIDA" localSheetId="18">[22]Global!#REF!</definedName>
    <definedName name="PARTIDA" localSheetId="19">[22]Global!#REF!</definedName>
    <definedName name="PARTIDA" localSheetId="20">[22]Global!#REF!</definedName>
    <definedName name="PARTIDA" localSheetId="31">[22]Global!#REF!</definedName>
    <definedName name="PARTIDA" localSheetId="32">[22]Global!#REF!</definedName>
    <definedName name="PARTIDA" localSheetId="33">[22]Global!#REF!</definedName>
    <definedName name="PARTIDA" localSheetId="14">[22]Global!#REF!</definedName>
    <definedName name="PARTIDA" localSheetId="15">[22]Global!#REF!</definedName>
    <definedName name="PARTIDA" localSheetId="21">[22]Global!#REF!</definedName>
    <definedName name="PARTIDA" localSheetId="13">[22]Global!#REF!</definedName>
    <definedName name="PARTIDA" localSheetId="25">[22]Global!#REF!</definedName>
    <definedName name="PARTIDA" localSheetId="30">[22]Global!#REF!</definedName>
    <definedName name="PARTIDA" localSheetId="29">[22]Global!#REF!</definedName>
    <definedName name="PARTIDA" localSheetId="24">[22]Global!#REF!</definedName>
    <definedName name="PARTIDA" localSheetId="34">[22]Global!#REF!</definedName>
    <definedName name="PARTIDA" localSheetId="28">[22]Global!#REF!</definedName>
    <definedName name="PARTIDA" localSheetId="23">[22]Global!#REF!</definedName>
    <definedName name="PARTIDA" localSheetId="26">[22]Global!#REF!</definedName>
    <definedName name="PARTIDA" localSheetId="22">[22]Global!#REF!</definedName>
    <definedName name="PARTIDA" localSheetId="35">[22]Global!#REF!</definedName>
    <definedName name="PARTIDA" localSheetId="16">[22]Global!#REF!</definedName>
    <definedName name="PARTIDA" localSheetId="36">[22]Global!#REF!</definedName>
    <definedName name="PARTIDA" localSheetId="27">[22]Global!#REF!</definedName>
    <definedName name="PARTIDA">[5]Global!#REF!</definedName>
    <definedName name="PARTIDAS" localSheetId="17">#REF!</definedName>
    <definedName name="PARTIDAS" localSheetId="18">#REF!</definedName>
    <definedName name="PARTIDAS" localSheetId="19">#REF!</definedName>
    <definedName name="PARTIDAS" localSheetId="20">#REF!</definedName>
    <definedName name="PARTIDAS" localSheetId="31">#REF!</definedName>
    <definedName name="PARTIDAS" localSheetId="32">#REF!</definedName>
    <definedName name="PARTIDAS" localSheetId="33">#REF!</definedName>
    <definedName name="PARTIDAS" localSheetId="12">#REF!</definedName>
    <definedName name="PARTIDAS" localSheetId="14">#REF!</definedName>
    <definedName name="PARTIDAS" localSheetId="15">#REF!</definedName>
    <definedName name="PARTIDAS" localSheetId="21">#REF!</definedName>
    <definedName name="PARTIDAS" localSheetId="13">#REF!</definedName>
    <definedName name="PARTIDAS" localSheetId="25">#REF!</definedName>
    <definedName name="PARTIDAS" localSheetId="30">#REF!</definedName>
    <definedName name="PARTIDAS" localSheetId="29">#REF!</definedName>
    <definedName name="PARTIDAS" localSheetId="24">#REF!</definedName>
    <definedName name="PARTIDAS" localSheetId="34">#REF!</definedName>
    <definedName name="PARTIDAS" localSheetId="28">#REF!</definedName>
    <definedName name="PARTIDAS" localSheetId="23">#REF!</definedName>
    <definedName name="PARTIDAS" localSheetId="26">#REF!</definedName>
    <definedName name="PARTIDAS" localSheetId="22">#REF!</definedName>
    <definedName name="PARTIDAS" localSheetId="35">#REF!</definedName>
    <definedName name="PARTIDAS" localSheetId="16">#REF!</definedName>
    <definedName name="PARTIDAS" localSheetId="36">#REF!</definedName>
    <definedName name="PARTIDAS" localSheetId="27">#REF!</definedName>
    <definedName name="PARTIDAS">#REF!</definedName>
    <definedName name="PE" localSheetId="31">#REF!</definedName>
    <definedName name="PE" localSheetId="32">#REF!</definedName>
    <definedName name="PE" localSheetId="33">#REF!</definedName>
    <definedName name="PE" localSheetId="12">#REF!</definedName>
    <definedName name="PE" localSheetId="25">#REF!</definedName>
    <definedName name="PE" localSheetId="30">#REF!</definedName>
    <definedName name="PE" localSheetId="29">#REF!</definedName>
    <definedName name="PE" localSheetId="24">#REF!</definedName>
    <definedName name="PE" localSheetId="34">#REF!</definedName>
    <definedName name="PE" localSheetId="28">#REF!</definedName>
    <definedName name="PE" localSheetId="26">#REF!</definedName>
    <definedName name="PE" localSheetId="35">#REF!</definedName>
    <definedName name="PE" localSheetId="36">#REF!</definedName>
    <definedName name="PE" localSheetId="27">#REF!</definedName>
    <definedName name="PE">#REF!</definedName>
    <definedName name="PERIODO" localSheetId="31">#REF!</definedName>
    <definedName name="PERIODO" localSheetId="32">#REF!</definedName>
    <definedName name="PERIODO" localSheetId="33">#REF!</definedName>
    <definedName name="PERIODO" localSheetId="12">#REF!</definedName>
    <definedName name="PERIODO" localSheetId="25">#REF!</definedName>
    <definedName name="PERIODO" localSheetId="30">#REF!</definedName>
    <definedName name="PERIODO" localSheetId="29">#REF!</definedName>
    <definedName name="PERIODO" localSheetId="24">#REF!</definedName>
    <definedName name="PERIODO" localSheetId="34">#REF!</definedName>
    <definedName name="PERIODO" localSheetId="28">#REF!</definedName>
    <definedName name="PERIODO" localSheetId="26">#REF!</definedName>
    <definedName name="PERIODO" localSheetId="35">#REF!</definedName>
    <definedName name="PERIODO" localSheetId="36">#REF!</definedName>
    <definedName name="PERIODO" localSheetId="27">#REF!</definedName>
    <definedName name="PERIODO">#REF!</definedName>
    <definedName name="PR" localSheetId="31">#REF!</definedName>
    <definedName name="PR" localSheetId="32">#REF!</definedName>
    <definedName name="PR" localSheetId="33">#REF!</definedName>
    <definedName name="PR" localSheetId="25">#REF!</definedName>
    <definedName name="PR" localSheetId="30">#REF!</definedName>
    <definedName name="PR" localSheetId="29">#REF!</definedName>
    <definedName name="PR" localSheetId="24">#REF!</definedName>
    <definedName name="PR" localSheetId="34">#REF!</definedName>
    <definedName name="PR" localSheetId="28">#REF!</definedName>
    <definedName name="PR" localSheetId="26">#REF!</definedName>
    <definedName name="PR" localSheetId="35">#REF!</definedName>
    <definedName name="PR" localSheetId="36">#REF!</definedName>
    <definedName name="PR" localSheetId="27">#REF!</definedName>
    <definedName name="PR">#REF!</definedName>
    <definedName name="PRE_DIC">[12]R_PRONOSTICO_PR!$CM$1:$CM$65536</definedName>
    <definedName name="PRE_NOV">[12]R_PRONOSTICO_PR!$CL$1:$CL$65536</definedName>
    <definedName name="PRE_OCT">[12]R_PRONOSTICO_PR!$CK$1:$CK$65536</definedName>
    <definedName name="presp_horas_edo" localSheetId="31">'[20]6'!#REF!</definedName>
    <definedName name="presp_horas_edo" localSheetId="32">'[20]6'!#REF!</definedName>
    <definedName name="presp_horas_edo" localSheetId="33">'[20]6'!#REF!</definedName>
    <definedName name="presp_horas_edo" localSheetId="25">'[20]6'!#REF!</definedName>
    <definedName name="presp_horas_edo" localSheetId="30">'[20]6'!#REF!</definedName>
    <definedName name="presp_horas_edo" localSheetId="29">'[20]6'!#REF!</definedName>
    <definedName name="presp_horas_edo" localSheetId="24">'[20]6'!#REF!</definedName>
    <definedName name="presp_horas_edo" localSheetId="34">'[20]6'!#REF!</definedName>
    <definedName name="presp_horas_edo" localSheetId="28">'[20]6'!#REF!</definedName>
    <definedName name="presp_horas_edo" localSheetId="26">'[20]6'!#REF!</definedName>
    <definedName name="presp_horas_edo" localSheetId="35">'[20]6'!#REF!</definedName>
    <definedName name="presp_horas_edo" localSheetId="27">'[20]6'!#REF!</definedName>
    <definedName name="presp_horas_edo">'[20]6'!#REF!</definedName>
    <definedName name="presp_horas_edo_1" localSheetId="31">'[20]6'!#REF!</definedName>
    <definedName name="presp_horas_edo_1" localSheetId="32">'[20]6'!#REF!</definedName>
    <definedName name="presp_horas_edo_1" localSheetId="33">'[20]6'!#REF!</definedName>
    <definedName name="presp_horas_edo_1" localSheetId="25">'[20]6'!#REF!</definedName>
    <definedName name="presp_horas_edo_1" localSheetId="30">'[20]6'!#REF!</definedName>
    <definedName name="presp_horas_edo_1" localSheetId="29">'[20]6'!#REF!</definedName>
    <definedName name="presp_horas_edo_1" localSheetId="24">'[20]6'!#REF!</definedName>
    <definedName name="presp_horas_edo_1" localSheetId="34">'[20]6'!#REF!</definedName>
    <definedName name="presp_horas_edo_1" localSheetId="28">'[20]6'!#REF!</definedName>
    <definedName name="presp_horas_edo_1" localSheetId="26">'[20]6'!#REF!</definedName>
    <definedName name="presp_horas_edo_1" localSheetId="35">'[20]6'!#REF!</definedName>
    <definedName name="presp_horas_edo_1" localSheetId="27">'[20]6'!#REF!</definedName>
    <definedName name="presp_horas_edo_1">'[20]6'!#REF!</definedName>
    <definedName name="presp_horas_edo_11" localSheetId="31">'[20]6'!#REF!</definedName>
    <definedName name="presp_horas_edo_11" localSheetId="32">'[20]6'!#REF!</definedName>
    <definedName name="presp_horas_edo_11" localSheetId="33">'[20]6'!#REF!</definedName>
    <definedName name="presp_horas_edo_11" localSheetId="25">'[20]6'!#REF!</definedName>
    <definedName name="presp_horas_edo_11" localSheetId="30">'[20]6'!#REF!</definedName>
    <definedName name="presp_horas_edo_11" localSheetId="29">'[20]6'!#REF!</definedName>
    <definedName name="presp_horas_edo_11" localSheetId="24">'[20]6'!#REF!</definedName>
    <definedName name="presp_horas_edo_11" localSheetId="34">'[20]6'!#REF!</definedName>
    <definedName name="presp_horas_edo_11" localSheetId="28">'[20]6'!#REF!</definedName>
    <definedName name="presp_horas_edo_11" localSheetId="26">'[20]6'!#REF!</definedName>
    <definedName name="presp_horas_edo_11" localSheetId="35">'[20]6'!#REF!</definedName>
    <definedName name="presp_horas_edo_11" localSheetId="27">'[20]6'!#REF!</definedName>
    <definedName name="presp_horas_edo_11">'[20]6'!#REF!</definedName>
    <definedName name="presp_horas_edo_20" localSheetId="31">'[20]6'!#REF!</definedName>
    <definedName name="presp_horas_edo_20" localSheetId="32">'[20]6'!#REF!</definedName>
    <definedName name="presp_horas_edo_20" localSheetId="33">'[20]6'!#REF!</definedName>
    <definedName name="presp_horas_edo_20" localSheetId="25">'[20]6'!#REF!</definedName>
    <definedName name="presp_horas_edo_20" localSheetId="30">'[20]6'!#REF!</definedName>
    <definedName name="presp_horas_edo_20" localSheetId="29">'[20]6'!#REF!</definedName>
    <definedName name="presp_horas_edo_20" localSheetId="24">'[20]6'!#REF!</definedName>
    <definedName name="presp_horas_edo_20" localSheetId="34">'[20]6'!#REF!</definedName>
    <definedName name="presp_horas_edo_20" localSheetId="28">'[20]6'!#REF!</definedName>
    <definedName name="presp_horas_edo_20" localSheetId="26">'[20]6'!#REF!</definedName>
    <definedName name="presp_horas_edo_20" localSheetId="35">'[20]6'!#REF!</definedName>
    <definedName name="presp_horas_edo_20" localSheetId="27">'[20]6'!#REF!</definedName>
    <definedName name="presp_horas_edo_20">'[20]6'!#REF!</definedName>
    <definedName name="presp_horas_edo_4" localSheetId="31">'[20]6'!#REF!</definedName>
    <definedName name="presp_horas_edo_4" localSheetId="32">'[20]6'!#REF!</definedName>
    <definedName name="presp_horas_edo_4" localSheetId="33">'[20]6'!#REF!</definedName>
    <definedName name="presp_horas_edo_4" localSheetId="25">'[20]6'!#REF!</definedName>
    <definedName name="presp_horas_edo_4" localSheetId="30">'[20]6'!#REF!</definedName>
    <definedName name="presp_horas_edo_4" localSheetId="29">'[20]6'!#REF!</definedName>
    <definedName name="presp_horas_edo_4" localSheetId="24">'[20]6'!#REF!</definedName>
    <definedName name="presp_horas_edo_4" localSheetId="34">'[20]6'!#REF!</definedName>
    <definedName name="presp_horas_edo_4" localSheetId="28">'[20]6'!#REF!</definedName>
    <definedName name="presp_horas_edo_4" localSheetId="26">'[20]6'!#REF!</definedName>
    <definedName name="presp_horas_edo_4" localSheetId="35">'[20]6'!#REF!</definedName>
    <definedName name="presp_horas_edo_4" localSheetId="27">'[20]6'!#REF!</definedName>
    <definedName name="presp_horas_edo_4">'[20]6'!#REF!</definedName>
    <definedName name="presp_horas_estatales" localSheetId="31">[19]est!#REF!</definedName>
    <definedName name="presp_horas_estatales" localSheetId="32">[19]est!#REF!</definedName>
    <definedName name="presp_horas_estatales" localSheetId="33">[19]est!#REF!</definedName>
    <definedName name="presp_horas_estatales" localSheetId="25">[19]est!#REF!</definedName>
    <definedName name="presp_horas_estatales" localSheetId="30">[19]est!#REF!</definedName>
    <definedName name="presp_horas_estatales" localSheetId="29">[19]est!#REF!</definedName>
    <definedName name="presp_horas_estatales" localSheetId="24">[19]est!#REF!</definedName>
    <definedName name="presp_horas_estatales" localSheetId="34">[19]est!#REF!</definedName>
    <definedName name="presp_horas_estatales" localSheetId="28">[19]est!#REF!</definedName>
    <definedName name="presp_horas_estatales" localSheetId="26">[19]est!#REF!</definedName>
    <definedName name="presp_horas_estatales" localSheetId="35">[19]est!#REF!</definedName>
    <definedName name="presp_horas_estatales" localSheetId="27">[19]est!#REF!</definedName>
    <definedName name="presp_horas_estatales">[19]est!#REF!</definedName>
    <definedName name="presp_horas_estatales_1" localSheetId="31">[19]est!#REF!</definedName>
    <definedName name="presp_horas_estatales_1" localSheetId="32">[19]est!#REF!</definedName>
    <definedName name="presp_horas_estatales_1" localSheetId="33">[19]est!#REF!</definedName>
    <definedName name="presp_horas_estatales_1" localSheetId="25">[19]est!#REF!</definedName>
    <definedName name="presp_horas_estatales_1" localSheetId="30">[19]est!#REF!</definedName>
    <definedName name="presp_horas_estatales_1" localSheetId="29">[19]est!#REF!</definedName>
    <definedName name="presp_horas_estatales_1" localSheetId="24">[19]est!#REF!</definedName>
    <definedName name="presp_horas_estatales_1" localSheetId="34">[19]est!#REF!</definedName>
    <definedName name="presp_horas_estatales_1" localSheetId="28">[19]est!#REF!</definedName>
    <definedName name="presp_horas_estatales_1" localSheetId="26">[19]est!#REF!</definedName>
    <definedName name="presp_horas_estatales_1" localSheetId="35">[19]est!#REF!</definedName>
    <definedName name="presp_horas_estatales_1" localSheetId="27">[19]est!#REF!</definedName>
    <definedName name="presp_horas_estatales_1">[19]est!#REF!</definedName>
    <definedName name="presp_horas_estatales_11" localSheetId="31">[19]est!#REF!</definedName>
    <definedName name="presp_horas_estatales_11" localSheetId="32">[19]est!#REF!</definedName>
    <definedName name="presp_horas_estatales_11" localSheetId="33">[19]est!#REF!</definedName>
    <definedName name="presp_horas_estatales_11" localSheetId="25">[19]est!#REF!</definedName>
    <definedName name="presp_horas_estatales_11" localSheetId="30">[19]est!#REF!</definedName>
    <definedName name="presp_horas_estatales_11" localSheetId="29">[19]est!#REF!</definedName>
    <definedName name="presp_horas_estatales_11" localSheetId="24">[19]est!#REF!</definedName>
    <definedName name="presp_horas_estatales_11" localSheetId="34">[19]est!#REF!</definedName>
    <definedName name="presp_horas_estatales_11" localSheetId="28">[19]est!#REF!</definedName>
    <definedName name="presp_horas_estatales_11" localSheetId="26">[19]est!#REF!</definedName>
    <definedName name="presp_horas_estatales_11" localSheetId="35">[19]est!#REF!</definedName>
    <definedName name="presp_horas_estatales_11" localSheetId="27">[19]est!#REF!</definedName>
    <definedName name="presp_horas_estatales_11">[19]est!#REF!</definedName>
    <definedName name="presp_horas_estatales_20" localSheetId="31">[19]est!#REF!</definedName>
    <definedName name="presp_horas_estatales_20" localSheetId="32">[19]est!#REF!</definedName>
    <definedName name="presp_horas_estatales_20" localSheetId="33">[19]est!#REF!</definedName>
    <definedName name="presp_horas_estatales_20" localSheetId="25">[19]est!#REF!</definedName>
    <definedName name="presp_horas_estatales_20" localSheetId="30">[19]est!#REF!</definedName>
    <definedName name="presp_horas_estatales_20" localSheetId="29">[19]est!#REF!</definedName>
    <definedName name="presp_horas_estatales_20" localSheetId="24">[19]est!#REF!</definedName>
    <definedName name="presp_horas_estatales_20" localSheetId="34">[19]est!#REF!</definedName>
    <definedName name="presp_horas_estatales_20" localSheetId="28">[19]est!#REF!</definedName>
    <definedName name="presp_horas_estatales_20" localSheetId="26">[19]est!#REF!</definedName>
    <definedName name="presp_horas_estatales_20" localSheetId="35">[19]est!#REF!</definedName>
    <definedName name="presp_horas_estatales_20" localSheetId="27">[19]est!#REF!</definedName>
    <definedName name="presp_horas_estatales_20">[19]est!#REF!</definedName>
    <definedName name="presp_horas_estatales_4" localSheetId="31">[19]est!#REF!</definedName>
    <definedName name="presp_horas_estatales_4" localSheetId="32">[19]est!#REF!</definedName>
    <definedName name="presp_horas_estatales_4" localSheetId="33">[19]est!#REF!</definedName>
    <definedName name="presp_horas_estatales_4" localSheetId="25">[19]est!#REF!</definedName>
    <definedName name="presp_horas_estatales_4" localSheetId="30">[19]est!#REF!</definedName>
    <definedName name="presp_horas_estatales_4" localSheetId="29">[19]est!#REF!</definedName>
    <definedName name="presp_horas_estatales_4" localSheetId="24">[19]est!#REF!</definedName>
    <definedName name="presp_horas_estatales_4" localSheetId="34">[19]est!#REF!</definedName>
    <definedName name="presp_horas_estatales_4" localSheetId="28">[19]est!#REF!</definedName>
    <definedName name="presp_horas_estatales_4" localSheetId="26">[19]est!#REF!</definedName>
    <definedName name="presp_horas_estatales_4" localSheetId="35">[19]est!#REF!</definedName>
    <definedName name="presp_horas_estatales_4" localSheetId="27">[19]est!#REF!</definedName>
    <definedName name="presp_horas_estatales_4">[19]est!#REF!</definedName>
    <definedName name="presp_horas_fed" localSheetId="31">'[20]6'!#REF!</definedName>
    <definedName name="presp_horas_fed" localSheetId="32">'[20]6'!#REF!</definedName>
    <definedName name="presp_horas_fed" localSheetId="33">'[20]6'!#REF!</definedName>
    <definedName name="presp_horas_fed" localSheetId="25">'[20]6'!#REF!</definedName>
    <definedName name="presp_horas_fed" localSheetId="30">'[20]6'!#REF!</definedName>
    <definedName name="presp_horas_fed" localSheetId="29">'[20]6'!#REF!</definedName>
    <definedName name="presp_horas_fed" localSheetId="24">'[20]6'!#REF!</definedName>
    <definedName name="presp_horas_fed" localSheetId="34">'[20]6'!#REF!</definedName>
    <definedName name="presp_horas_fed" localSheetId="28">'[20]6'!#REF!</definedName>
    <definedName name="presp_horas_fed" localSheetId="26">'[20]6'!#REF!</definedName>
    <definedName name="presp_horas_fed" localSheetId="35">'[20]6'!#REF!</definedName>
    <definedName name="presp_horas_fed" localSheetId="27">'[20]6'!#REF!</definedName>
    <definedName name="presp_horas_fed">'[20]6'!#REF!</definedName>
    <definedName name="presp_horas_fed_1" localSheetId="31">'[20]6'!#REF!</definedName>
    <definedName name="presp_horas_fed_1" localSheetId="32">'[20]6'!#REF!</definedName>
    <definedName name="presp_horas_fed_1" localSheetId="33">'[20]6'!#REF!</definedName>
    <definedName name="presp_horas_fed_1" localSheetId="25">'[20]6'!#REF!</definedName>
    <definedName name="presp_horas_fed_1" localSheetId="30">'[20]6'!#REF!</definedName>
    <definedName name="presp_horas_fed_1" localSheetId="29">'[20]6'!#REF!</definedName>
    <definedName name="presp_horas_fed_1" localSheetId="24">'[20]6'!#REF!</definedName>
    <definedName name="presp_horas_fed_1" localSheetId="34">'[20]6'!#REF!</definedName>
    <definedName name="presp_horas_fed_1" localSheetId="28">'[20]6'!#REF!</definedName>
    <definedName name="presp_horas_fed_1" localSheetId="26">'[20]6'!#REF!</definedName>
    <definedName name="presp_horas_fed_1" localSheetId="35">'[20]6'!#REF!</definedName>
    <definedName name="presp_horas_fed_1" localSheetId="27">'[20]6'!#REF!</definedName>
    <definedName name="presp_horas_fed_1">'[20]6'!#REF!</definedName>
    <definedName name="presp_horas_fed_11" localSheetId="31">'[20]6'!#REF!</definedName>
    <definedName name="presp_horas_fed_11" localSheetId="32">'[20]6'!#REF!</definedName>
    <definedName name="presp_horas_fed_11" localSheetId="33">'[20]6'!#REF!</definedName>
    <definedName name="presp_horas_fed_11" localSheetId="25">'[20]6'!#REF!</definedName>
    <definedName name="presp_horas_fed_11" localSheetId="30">'[20]6'!#REF!</definedName>
    <definedName name="presp_horas_fed_11" localSheetId="29">'[20]6'!#REF!</definedName>
    <definedName name="presp_horas_fed_11" localSheetId="24">'[20]6'!#REF!</definedName>
    <definedName name="presp_horas_fed_11" localSheetId="34">'[20]6'!#REF!</definedName>
    <definedName name="presp_horas_fed_11" localSheetId="28">'[20]6'!#REF!</definedName>
    <definedName name="presp_horas_fed_11" localSheetId="26">'[20]6'!#REF!</definedName>
    <definedName name="presp_horas_fed_11" localSheetId="35">'[20]6'!#REF!</definedName>
    <definedName name="presp_horas_fed_11" localSheetId="27">'[20]6'!#REF!</definedName>
    <definedName name="presp_horas_fed_11">'[20]6'!#REF!</definedName>
    <definedName name="presp_horas_fed_20" localSheetId="31">'[20]6'!#REF!</definedName>
    <definedName name="presp_horas_fed_20" localSheetId="32">'[20]6'!#REF!</definedName>
    <definedName name="presp_horas_fed_20" localSheetId="33">'[20]6'!#REF!</definedName>
    <definedName name="presp_horas_fed_20" localSheetId="25">'[20]6'!#REF!</definedName>
    <definedName name="presp_horas_fed_20" localSheetId="30">'[20]6'!#REF!</definedName>
    <definedName name="presp_horas_fed_20" localSheetId="29">'[20]6'!#REF!</definedName>
    <definedName name="presp_horas_fed_20" localSheetId="24">'[20]6'!#REF!</definedName>
    <definedName name="presp_horas_fed_20" localSheetId="34">'[20]6'!#REF!</definedName>
    <definedName name="presp_horas_fed_20" localSheetId="28">'[20]6'!#REF!</definedName>
    <definedName name="presp_horas_fed_20" localSheetId="26">'[20]6'!#REF!</definedName>
    <definedName name="presp_horas_fed_20" localSheetId="35">'[20]6'!#REF!</definedName>
    <definedName name="presp_horas_fed_20" localSheetId="27">'[20]6'!#REF!</definedName>
    <definedName name="presp_horas_fed_20">'[20]6'!#REF!</definedName>
    <definedName name="presp_horas_fed_4" localSheetId="31">'[20]6'!#REF!</definedName>
    <definedName name="presp_horas_fed_4" localSheetId="32">'[20]6'!#REF!</definedName>
    <definedName name="presp_horas_fed_4" localSheetId="33">'[20]6'!#REF!</definedName>
    <definedName name="presp_horas_fed_4" localSheetId="25">'[20]6'!#REF!</definedName>
    <definedName name="presp_horas_fed_4" localSheetId="30">'[20]6'!#REF!</definedName>
    <definedName name="presp_horas_fed_4" localSheetId="29">'[20]6'!#REF!</definedName>
    <definedName name="presp_horas_fed_4" localSheetId="24">'[20]6'!#REF!</definedName>
    <definedName name="presp_horas_fed_4" localSheetId="34">'[20]6'!#REF!</definedName>
    <definedName name="presp_horas_fed_4" localSheetId="28">'[20]6'!#REF!</definedName>
    <definedName name="presp_horas_fed_4" localSheetId="26">'[20]6'!#REF!</definedName>
    <definedName name="presp_horas_fed_4" localSheetId="35">'[20]6'!#REF!</definedName>
    <definedName name="presp_horas_fed_4" localSheetId="27">'[20]6'!#REF!</definedName>
    <definedName name="presp_horas_fed_4">'[20]6'!#REF!</definedName>
    <definedName name="presp_plazas_edo" localSheetId="31">'[20]6'!#REF!</definedName>
    <definedName name="presp_plazas_edo" localSheetId="32">'[20]6'!#REF!</definedName>
    <definedName name="presp_plazas_edo" localSheetId="33">'[20]6'!#REF!</definedName>
    <definedName name="presp_plazas_edo" localSheetId="25">'[20]6'!#REF!</definedName>
    <definedName name="presp_plazas_edo" localSheetId="30">'[20]6'!#REF!</definedName>
    <definedName name="presp_plazas_edo" localSheetId="29">'[20]6'!#REF!</definedName>
    <definedName name="presp_plazas_edo" localSheetId="24">'[20]6'!#REF!</definedName>
    <definedName name="presp_plazas_edo" localSheetId="34">'[20]6'!#REF!</definedName>
    <definedName name="presp_plazas_edo" localSheetId="28">'[20]6'!#REF!</definedName>
    <definedName name="presp_plazas_edo" localSheetId="26">'[20]6'!#REF!</definedName>
    <definedName name="presp_plazas_edo" localSheetId="35">'[20]6'!#REF!</definedName>
    <definedName name="presp_plazas_edo" localSheetId="27">'[20]6'!#REF!</definedName>
    <definedName name="presp_plazas_edo">'[20]6'!#REF!</definedName>
    <definedName name="presp_plazas_edo_1" localSheetId="31">'[20]6'!#REF!</definedName>
    <definedName name="presp_plazas_edo_1" localSheetId="32">'[20]6'!#REF!</definedName>
    <definedName name="presp_plazas_edo_1" localSheetId="33">'[20]6'!#REF!</definedName>
    <definedName name="presp_plazas_edo_1" localSheetId="25">'[20]6'!#REF!</definedName>
    <definedName name="presp_plazas_edo_1" localSheetId="30">'[20]6'!#REF!</definedName>
    <definedName name="presp_plazas_edo_1" localSheetId="29">'[20]6'!#REF!</definedName>
    <definedName name="presp_plazas_edo_1" localSheetId="24">'[20]6'!#REF!</definedName>
    <definedName name="presp_plazas_edo_1" localSheetId="34">'[20]6'!#REF!</definedName>
    <definedName name="presp_plazas_edo_1" localSheetId="28">'[20]6'!#REF!</definedName>
    <definedName name="presp_plazas_edo_1" localSheetId="26">'[20]6'!#REF!</definedName>
    <definedName name="presp_plazas_edo_1" localSheetId="35">'[20]6'!#REF!</definedName>
    <definedName name="presp_plazas_edo_1" localSheetId="27">'[20]6'!#REF!</definedName>
    <definedName name="presp_plazas_edo_1">'[20]6'!#REF!</definedName>
    <definedName name="presp_plazas_edo_11" localSheetId="31">'[20]6'!#REF!</definedName>
    <definedName name="presp_plazas_edo_11" localSheetId="32">'[20]6'!#REF!</definedName>
    <definedName name="presp_plazas_edo_11" localSheetId="33">'[20]6'!#REF!</definedName>
    <definedName name="presp_plazas_edo_11" localSheetId="25">'[20]6'!#REF!</definedName>
    <definedName name="presp_plazas_edo_11" localSheetId="30">'[20]6'!#REF!</definedName>
    <definedName name="presp_plazas_edo_11" localSheetId="29">'[20]6'!#REF!</definedName>
    <definedName name="presp_plazas_edo_11" localSheetId="24">'[20]6'!#REF!</definedName>
    <definedName name="presp_plazas_edo_11" localSheetId="34">'[20]6'!#REF!</definedName>
    <definedName name="presp_plazas_edo_11" localSheetId="28">'[20]6'!#REF!</definedName>
    <definedName name="presp_plazas_edo_11" localSheetId="26">'[20]6'!#REF!</definedName>
    <definedName name="presp_plazas_edo_11" localSheetId="35">'[20]6'!#REF!</definedName>
    <definedName name="presp_plazas_edo_11" localSheetId="27">'[20]6'!#REF!</definedName>
    <definedName name="presp_plazas_edo_11">'[20]6'!#REF!</definedName>
    <definedName name="presp_plazas_edo_20" localSheetId="31">'[20]6'!#REF!</definedName>
    <definedName name="presp_plazas_edo_20" localSheetId="32">'[20]6'!#REF!</definedName>
    <definedName name="presp_plazas_edo_20" localSheetId="33">'[20]6'!#REF!</definedName>
    <definedName name="presp_plazas_edo_20" localSheetId="25">'[20]6'!#REF!</definedName>
    <definedName name="presp_plazas_edo_20" localSheetId="30">'[20]6'!#REF!</definedName>
    <definedName name="presp_plazas_edo_20" localSheetId="29">'[20]6'!#REF!</definedName>
    <definedName name="presp_plazas_edo_20" localSheetId="24">'[20]6'!#REF!</definedName>
    <definedName name="presp_plazas_edo_20" localSheetId="34">'[20]6'!#REF!</definedName>
    <definedName name="presp_plazas_edo_20" localSheetId="28">'[20]6'!#REF!</definedName>
    <definedName name="presp_plazas_edo_20" localSheetId="26">'[20]6'!#REF!</definedName>
    <definedName name="presp_plazas_edo_20" localSheetId="35">'[20]6'!#REF!</definedName>
    <definedName name="presp_plazas_edo_20" localSheetId="27">'[20]6'!#REF!</definedName>
    <definedName name="presp_plazas_edo_20">'[20]6'!#REF!</definedName>
    <definedName name="presp_plazas_edo_4" localSheetId="31">'[20]6'!#REF!</definedName>
    <definedName name="presp_plazas_edo_4" localSheetId="32">'[20]6'!#REF!</definedName>
    <definedName name="presp_plazas_edo_4" localSheetId="33">'[20]6'!#REF!</definedName>
    <definedName name="presp_plazas_edo_4" localSheetId="25">'[20]6'!#REF!</definedName>
    <definedName name="presp_plazas_edo_4" localSheetId="30">'[20]6'!#REF!</definedName>
    <definedName name="presp_plazas_edo_4" localSheetId="29">'[20]6'!#REF!</definedName>
    <definedName name="presp_plazas_edo_4" localSheetId="24">'[20]6'!#REF!</definedName>
    <definedName name="presp_plazas_edo_4" localSheetId="34">'[20]6'!#REF!</definedName>
    <definedName name="presp_plazas_edo_4" localSheetId="28">'[20]6'!#REF!</definedName>
    <definedName name="presp_plazas_edo_4" localSheetId="26">'[20]6'!#REF!</definedName>
    <definedName name="presp_plazas_edo_4" localSheetId="35">'[20]6'!#REF!</definedName>
    <definedName name="presp_plazas_edo_4" localSheetId="27">'[20]6'!#REF!</definedName>
    <definedName name="presp_plazas_edo_4">'[20]6'!#REF!</definedName>
    <definedName name="presp_plazas_estatales" localSheetId="31">[19]est!#REF!</definedName>
    <definedName name="presp_plazas_estatales" localSheetId="32">[19]est!#REF!</definedName>
    <definedName name="presp_plazas_estatales" localSheetId="33">[19]est!#REF!</definedName>
    <definedName name="presp_plazas_estatales" localSheetId="25">[19]est!#REF!</definedName>
    <definedName name="presp_plazas_estatales" localSheetId="30">[19]est!#REF!</definedName>
    <definedName name="presp_plazas_estatales" localSheetId="29">[19]est!#REF!</definedName>
    <definedName name="presp_plazas_estatales" localSheetId="24">[19]est!#REF!</definedName>
    <definedName name="presp_plazas_estatales" localSheetId="34">[19]est!#REF!</definedName>
    <definedName name="presp_plazas_estatales" localSheetId="28">[19]est!#REF!</definedName>
    <definedName name="presp_plazas_estatales" localSheetId="26">[19]est!#REF!</definedName>
    <definedName name="presp_plazas_estatales" localSheetId="35">[19]est!#REF!</definedName>
    <definedName name="presp_plazas_estatales" localSheetId="27">[19]est!#REF!</definedName>
    <definedName name="presp_plazas_estatales">[19]est!#REF!</definedName>
    <definedName name="presp_plazas_estatales_1" localSheetId="31">[19]est!#REF!</definedName>
    <definedName name="presp_plazas_estatales_1" localSheetId="32">[19]est!#REF!</definedName>
    <definedName name="presp_plazas_estatales_1" localSheetId="33">[19]est!#REF!</definedName>
    <definedName name="presp_plazas_estatales_1" localSheetId="25">[19]est!#REF!</definedName>
    <definedName name="presp_plazas_estatales_1" localSheetId="30">[19]est!#REF!</definedName>
    <definedName name="presp_plazas_estatales_1" localSheetId="29">[19]est!#REF!</definedName>
    <definedName name="presp_plazas_estatales_1" localSheetId="24">[19]est!#REF!</definedName>
    <definedName name="presp_plazas_estatales_1" localSheetId="34">[19]est!#REF!</definedName>
    <definedName name="presp_plazas_estatales_1" localSheetId="28">[19]est!#REF!</definedName>
    <definedName name="presp_plazas_estatales_1" localSheetId="26">[19]est!#REF!</definedName>
    <definedName name="presp_plazas_estatales_1" localSheetId="35">[19]est!#REF!</definedName>
    <definedName name="presp_plazas_estatales_1" localSheetId="27">[19]est!#REF!</definedName>
    <definedName name="presp_plazas_estatales_1">[19]est!#REF!</definedName>
    <definedName name="presp_plazas_estatales_11" localSheetId="31">[19]est!#REF!</definedName>
    <definedName name="presp_plazas_estatales_11" localSheetId="32">[19]est!#REF!</definedName>
    <definedName name="presp_plazas_estatales_11" localSheetId="33">[19]est!#REF!</definedName>
    <definedName name="presp_plazas_estatales_11" localSheetId="25">[19]est!#REF!</definedName>
    <definedName name="presp_plazas_estatales_11" localSheetId="30">[19]est!#REF!</definedName>
    <definedName name="presp_plazas_estatales_11" localSheetId="29">[19]est!#REF!</definedName>
    <definedName name="presp_plazas_estatales_11" localSheetId="24">[19]est!#REF!</definedName>
    <definedName name="presp_plazas_estatales_11" localSheetId="34">[19]est!#REF!</definedName>
    <definedName name="presp_plazas_estatales_11" localSheetId="28">[19]est!#REF!</definedName>
    <definedName name="presp_plazas_estatales_11" localSheetId="26">[19]est!#REF!</definedName>
    <definedName name="presp_plazas_estatales_11" localSheetId="35">[19]est!#REF!</definedName>
    <definedName name="presp_plazas_estatales_11" localSheetId="27">[19]est!#REF!</definedName>
    <definedName name="presp_plazas_estatales_11">[19]est!#REF!</definedName>
    <definedName name="presp_plazas_estatales_20" localSheetId="31">[19]est!#REF!</definedName>
    <definedName name="presp_plazas_estatales_20" localSheetId="32">[19]est!#REF!</definedName>
    <definedName name="presp_plazas_estatales_20" localSheetId="33">[19]est!#REF!</definedName>
    <definedName name="presp_plazas_estatales_20" localSheetId="25">[19]est!#REF!</definedName>
    <definedName name="presp_plazas_estatales_20" localSheetId="30">[19]est!#REF!</definedName>
    <definedName name="presp_plazas_estatales_20" localSheetId="29">[19]est!#REF!</definedName>
    <definedName name="presp_plazas_estatales_20" localSheetId="24">[19]est!#REF!</definedName>
    <definedName name="presp_plazas_estatales_20" localSheetId="34">[19]est!#REF!</definedName>
    <definedName name="presp_plazas_estatales_20" localSheetId="28">[19]est!#REF!</definedName>
    <definedName name="presp_plazas_estatales_20" localSheetId="26">[19]est!#REF!</definedName>
    <definedName name="presp_plazas_estatales_20" localSheetId="35">[19]est!#REF!</definedName>
    <definedName name="presp_plazas_estatales_20" localSheetId="27">[19]est!#REF!</definedName>
    <definedName name="presp_plazas_estatales_20">[19]est!#REF!</definedName>
    <definedName name="presp_plazas_estatales_4" localSheetId="31">[19]est!#REF!</definedName>
    <definedName name="presp_plazas_estatales_4" localSheetId="32">[19]est!#REF!</definedName>
    <definedName name="presp_plazas_estatales_4" localSheetId="33">[19]est!#REF!</definedName>
    <definedName name="presp_plazas_estatales_4" localSheetId="25">[19]est!#REF!</definedName>
    <definedName name="presp_plazas_estatales_4" localSheetId="30">[19]est!#REF!</definedName>
    <definedName name="presp_plazas_estatales_4" localSheetId="29">[19]est!#REF!</definedName>
    <definedName name="presp_plazas_estatales_4" localSheetId="24">[19]est!#REF!</definedName>
    <definedName name="presp_plazas_estatales_4" localSheetId="34">[19]est!#REF!</definedName>
    <definedName name="presp_plazas_estatales_4" localSheetId="28">[19]est!#REF!</definedName>
    <definedName name="presp_plazas_estatales_4" localSheetId="26">[19]est!#REF!</definedName>
    <definedName name="presp_plazas_estatales_4" localSheetId="35">[19]est!#REF!</definedName>
    <definedName name="presp_plazas_estatales_4" localSheetId="27">[19]est!#REF!</definedName>
    <definedName name="presp_plazas_estatales_4">[19]est!#REF!</definedName>
    <definedName name="presp_plazas_fed" localSheetId="31">'[20]6'!#REF!</definedName>
    <definedName name="presp_plazas_fed" localSheetId="32">'[20]6'!#REF!</definedName>
    <definedName name="presp_plazas_fed" localSheetId="33">'[20]6'!#REF!</definedName>
    <definedName name="presp_plazas_fed" localSheetId="25">'[20]6'!#REF!</definedName>
    <definedName name="presp_plazas_fed" localSheetId="30">'[20]6'!#REF!</definedName>
    <definedName name="presp_plazas_fed" localSheetId="29">'[20]6'!#REF!</definedName>
    <definedName name="presp_plazas_fed" localSheetId="24">'[20]6'!#REF!</definedName>
    <definedName name="presp_plazas_fed" localSheetId="34">'[20]6'!#REF!</definedName>
    <definedName name="presp_plazas_fed" localSheetId="28">'[20]6'!#REF!</definedName>
    <definedName name="presp_plazas_fed" localSheetId="26">'[20]6'!#REF!</definedName>
    <definedName name="presp_plazas_fed" localSheetId="35">'[20]6'!#REF!</definedName>
    <definedName name="presp_plazas_fed" localSheetId="27">'[20]6'!#REF!</definedName>
    <definedName name="presp_plazas_fed">'[20]6'!#REF!</definedName>
    <definedName name="presp_plazas_fed_1" localSheetId="31">'[20]6'!#REF!</definedName>
    <definedName name="presp_plazas_fed_1" localSheetId="32">'[20]6'!#REF!</definedName>
    <definedName name="presp_plazas_fed_1" localSheetId="33">'[20]6'!#REF!</definedName>
    <definedName name="presp_plazas_fed_1" localSheetId="25">'[20]6'!#REF!</definedName>
    <definedName name="presp_plazas_fed_1" localSheetId="30">'[20]6'!#REF!</definedName>
    <definedName name="presp_plazas_fed_1" localSheetId="29">'[20]6'!#REF!</definedName>
    <definedName name="presp_plazas_fed_1" localSheetId="24">'[20]6'!#REF!</definedName>
    <definedName name="presp_plazas_fed_1" localSheetId="34">'[20]6'!#REF!</definedName>
    <definedName name="presp_plazas_fed_1" localSheetId="28">'[20]6'!#REF!</definedName>
    <definedName name="presp_plazas_fed_1" localSheetId="26">'[20]6'!#REF!</definedName>
    <definedName name="presp_plazas_fed_1" localSheetId="35">'[20]6'!#REF!</definedName>
    <definedName name="presp_plazas_fed_1" localSheetId="27">'[20]6'!#REF!</definedName>
    <definedName name="presp_plazas_fed_1">'[20]6'!#REF!</definedName>
    <definedName name="presp_plazas_fed_11" localSheetId="31">'[20]6'!#REF!</definedName>
    <definedName name="presp_plazas_fed_11" localSheetId="32">'[20]6'!#REF!</definedName>
    <definedName name="presp_plazas_fed_11" localSheetId="33">'[20]6'!#REF!</definedName>
    <definedName name="presp_plazas_fed_11" localSheetId="25">'[20]6'!#REF!</definedName>
    <definedName name="presp_plazas_fed_11" localSheetId="30">'[20]6'!#REF!</definedName>
    <definedName name="presp_plazas_fed_11" localSheetId="29">'[20]6'!#REF!</definedName>
    <definedName name="presp_plazas_fed_11" localSheetId="24">'[20]6'!#REF!</definedName>
    <definedName name="presp_plazas_fed_11" localSheetId="34">'[20]6'!#REF!</definedName>
    <definedName name="presp_plazas_fed_11" localSheetId="28">'[20]6'!#REF!</definedName>
    <definedName name="presp_plazas_fed_11" localSheetId="26">'[20]6'!#REF!</definedName>
    <definedName name="presp_plazas_fed_11" localSheetId="35">'[20]6'!#REF!</definedName>
    <definedName name="presp_plazas_fed_11" localSheetId="27">'[20]6'!#REF!</definedName>
    <definedName name="presp_plazas_fed_11">'[20]6'!#REF!</definedName>
    <definedName name="presp_plazas_fed_20" localSheetId="31">'[20]6'!#REF!</definedName>
    <definedName name="presp_plazas_fed_20" localSheetId="32">'[20]6'!#REF!</definedName>
    <definedName name="presp_plazas_fed_20" localSheetId="33">'[20]6'!#REF!</definedName>
    <definedName name="presp_plazas_fed_20" localSheetId="25">'[20]6'!#REF!</definedName>
    <definedName name="presp_plazas_fed_20" localSheetId="30">'[20]6'!#REF!</definedName>
    <definedName name="presp_plazas_fed_20" localSheetId="29">'[20]6'!#REF!</definedName>
    <definedName name="presp_plazas_fed_20" localSheetId="24">'[20]6'!#REF!</definedName>
    <definedName name="presp_plazas_fed_20" localSheetId="34">'[20]6'!#REF!</definedName>
    <definedName name="presp_plazas_fed_20" localSheetId="28">'[20]6'!#REF!</definedName>
    <definedName name="presp_plazas_fed_20" localSheetId="26">'[20]6'!#REF!</definedName>
    <definedName name="presp_plazas_fed_20" localSheetId="35">'[20]6'!#REF!</definedName>
    <definedName name="presp_plazas_fed_20" localSheetId="27">'[20]6'!#REF!</definedName>
    <definedName name="presp_plazas_fed_20">'[20]6'!#REF!</definedName>
    <definedName name="presp_plazas_fed_4" localSheetId="31">'[20]6'!#REF!</definedName>
    <definedName name="presp_plazas_fed_4" localSheetId="32">'[20]6'!#REF!</definedName>
    <definedName name="presp_plazas_fed_4" localSheetId="33">'[20]6'!#REF!</definedName>
    <definedName name="presp_plazas_fed_4" localSheetId="25">'[20]6'!#REF!</definedName>
    <definedName name="presp_plazas_fed_4" localSheetId="30">'[20]6'!#REF!</definedName>
    <definedName name="presp_plazas_fed_4" localSheetId="29">'[20]6'!#REF!</definedName>
    <definedName name="presp_plazas_fed_4" localSheetId="24">'[20]6'!#REF!</definedName>
    <definedName name="presp_plazas_fed_4" localSheetId="34">'[20]6'!#REF!</definedName>
    <definedName name="presp_plazas_fed_4" localSheetId="28">'[20]6'!#REF!</definedName>
    <definedName name="presp_plazas_fed_4" localSheetId="26">'[20]6'!#REF!</definedName>
    <definedName name="presp_plazas_fed_4" localSheetId="35">'[20]6'!#REF!</definedName>
    <definedName name="presp_plazas_fed_4" localSheetId="27">'[20]6'!#REF!</definedName>
    <definedName name="presp_plazas_fed_4">'[20]6'!#REF!</definedName>
    <definedName name="Presupuestado" localSheetId="31">#REF!</definedName>
    <definedName name="Presupuestado" localSheetId="32">#REF!</definedName>
    <definedName name="Presupuestado" localSheetId="33">#REF!</definedName>
    <definedName name="Presupuestado" localSheetId="25">#REF!</definedName>
    <definedName name="Presupuestado" localSheetId="30">#REF!</definedName>
    <definedName name="Presupuestado" localSheetId="29">#REF!</definedName>
    <definedName name="Presupuestado" localSheetId="24">#REF!</definedName>
    <definedName name="Presupuestado" localSheetId="34">#REF!</definedName>
    <definedName name="Presupuestado" localSheetId="28">#REF!</definedName>
    <definedName name="Presupuestado" localSheetId="26">#REF!</definedName>
    <definedName name="Presupuestado" localSheetId="35">#REF!</definedName>
    <definedName name="Presupuestado" localSheetId="27">#REF!</definedName>
    <definedName name="Presupuestado">#REF!</definedName>
    <definedName name="Presupuestado_1" localSheetId="31">#REF!</definedName>
    <definedName name="Presupuestado_1" localSheetId="32">#REF!</definedName>
    <definedName name="Presupuestado_1" localSheetId="33">#REF!</definedName>
    <definedName name="Presupuestado_1" localSheetId="25">#REF!</definedName>
    <definedName name="Presupuestado_1" localSheetId="30">#REF!</definedName>
    <definedName name="Presupuestado_1" localSheetId="29">#REF!</definedName>
    <definedName name="Presupuestado_1" localSheetId="24">#REF!</definedName>
    <definedName name="Presupuestado_1" localSheetId="34">#REF!</definedName>
    <definedName name="Presupuestado_1" localSheetId="28">#REF!</definedName>
    <definedName name="Presupuestado_1" localSheetId="26">#REF!</definedName>
    <definedName name="Presupuestado_1" localSheetId="35">#REF!</definedName>
    <definedName name="Presupuestado_1" localSheetId="27">#REF!</definedName>
    <definedName name="Presupuestado_1">#REF!</definedName>
    <definedName name="Presupuestado_20" localSheetId="31">#REF!</definedName>
    <definedName name="Presupuestado_20" localSheetId="32">#REF!</definedName>
    <definedName name="Presupuestado_20" localSheetId="33">#REF!</definedName>
    <definedName name="Presupuestado_20" localSheetId="25">#REF!</definedName>
    <definedName name="Presupuestado_20" localSheetId="30">#REF!</definedName>
    <definedName name="Presupuestado_20" localSheetId="29">#REF!</definedName>
    <definedName name="Presupuestado_20" localSheetId="24">#REF!</definedName>
    <definedName name="Presupuestado_20" localSheetId="34">#REF!</definedName>
    <definedName name="Presupuestado_20" localSheetId="28">#REF!</definedName>
    <definedName name="Presupuestado_20" localSheetId="26">#REF!</definedName>
    <definedName name="Presupuestado_20" localSheetId="35">#REF!</definedName>
    <definedName name="Presupuestado_20" localSheetId="27">#REF!</definedName>
    <definedName name="Presupuestado_20">#REF!</definedName>
    <definedName name="Presupuestado_4" localSheetId="31">#REF!</definedName>
    <definedName name="Presupuestado_4" localSheetId="32">#REF!</definedName>
    <definedName name="Presupuestado_4" localSheetId="33">#REF!</definedName>
    <definedName name="Presupuestado_4" localSheetId="25">#REF!</definedName>
    <definedName name="Presupuestado_4" localSheetId="30">#REF!</definedName>
    <definedName name="Presupuestado_4" localSheetId="29">#REF!</definedName>
    <definedName name="Presupuestado_4" localSheetId="24">#REF!</definedName>
    <definedName name="Presupuestado_4" localSheetId="34">#REF!</definedName>
    <definedName name="Presupuestado_4" localSheetId="28">#REF!</definedName>
    <definedName name="Presupuestado_4" localSheetId="26">#REF!</definedName>
    <definedName name="Presupuestado_4" localSheetId="35">#REF!</definedName>
    <definedName name="Presupuestado_4" localSheetId="27">#REF!</definedName>
    <definedName name="Presupuestado_4">#REF!</definedName>
    <definedName name="PROGRAMAS" localSheetId="31">'[23]Edo res con CC'!#REF!</definedName>
    <definedName name="PROGRAMAS" localSheetId="32">'[23]Edo res con CC'!#REF!</definedName>
    <definedName name="PROGRAMAS" localSheetId="33">'[23]Edo res con CC'!#REF!</definedName>
    <definedName name="PROGRAMAS" localSheetId="25">'[23]Edo res con CC'!#REF!</definedName>
    <definedName name="PROGRAMAS" localSheetId="30">'[23]Edo res con CC'!#REF!</definedName>
    <definedName name="PROGRAMAS" localSheetId="29">'[23]Edo res con CC'!#REF!</definedName>
    <definedName name="PROGRAMAS" localSheetId="24">'[23]Edo res con CC'!#REF!</definedName>
    <definedName name="PROGRAMAS" localSheetId="34">'[23]Edo res con CC'!#REF!</definedName>
    <definedName name="PROGRAMAS" localSheetId="28">'[23]Edo res con CC'!#REF!</definedName>
    <definedName name="PROGRAMAS" localSheetId="26">'[23]Edo res con CC'!#REF!</definedName>
    <definedName name="PROGRAMAS" localSheetId="35">'[23]Edo res con CC'!#REF!</definedName>
    <definedName name="PROGRAMAS" localSheetId="27">'[23]Edo res con CC'!#REF!</definedName>
    <definedName name="PROGRAMAS">'[23]Edo res con CC'!#REF!</definedName>
    <definedName name="PROGRAMAS_20" localSheetId="31">'[23]Edo res con CC'!#REF!</definedName>
    <definedName name="PROGRAMAS_20" localSheetId="32">'[23]Edo res con CC'!#REF!</definedName>
    <definedName name="PROGRAMAS_20" localSheetId="33">'[23]Edo res con CC'!#REF!</definedName>
    <definedName name="PROGRAMAS_20" localSheetId="25">'[23]Edo res con CC'!#REF!</definedName>
    <definedName name="PROGRAMAS_20" localSheetId="30">'[23]Edo res con CC'!#REF!</definedName>
    <definedName name="PROGRAMAS_20" localSheetId="29">'[23]Edo res con CC'!#REF!</definedName>
    <definedName name="PROGRAMAS_20" localSheetId="24">'[23]Edo res con CC'!#REF!</definedName>
    <definedName name="PROGRAMAS_20" localSheetId="34">'[23]Edo res con CC'!#REF!</definedName>
    <definedName name="PROGRAMAS_20" localSheetId="28">'[23]Edo res con CC'!#REF!</definedName>
    <definedName name="PROGRAMAS_20" localSheetId="26">'[23]Edo res con CC'!#REF!</definedName>
    <definedName name="PROGRAMAS_20" localSheetId="35">'[23]Edo res con CC'!#REF!</definedName>
    <definedName name="PROGRAMAS_20" localSheetId="27">'[23]Edo res con CC'!#REF!</definedName>
    <definedName name="PROGRAMAS_20">'[23]Edo res con CC'!#REF!</definedName>
    <definedName name="PROGRAMAS_4" localSheetId="31">'[23]Edo res con CC'!#REF!</definedName>
    <definedName name="PROGRAMAS_4" localSheetId="32">'[23]Edo res con CC'!#REF!</definedName>
    <definedName name="PROGRAMAS_4" localSheetId="33">'[23]Edo res con CC'!#REF!</definedName>
    <definedName name="PROGRAMAS_4" localSheetId="25">'[23]Edo res con CC'!#REF!</definedName>
    <definedName name="PROGRAMAS_4" localSheetId="30">'[23]Edo res con CC'!#REF!</definedName>
    <definedName name="PROGRAMAS_4" localSheetId="29">'[23]Edo res con CC'!#REF!</definedName>
    <definedName name="PROGRAMAS_4" localSheetId="24">'[23]Edo res con CC'!#REF!</definedName>
    <definedName name="PROGRAMAS_4" localSheetId="34">'[23]Edo res con CC'!#REF!</definedName>
    <definedName name="PROGRAMAS_4" localSheetId="28">'[23]Edo res con CC'!#REF!</definedName>
    <definedName name="PROGRAMAS_4" localSheetId="26">'[23]Edo res con CC'!#REF!</definedName>
    <definedName name="PROGRAMAS_4" localSheetId="35">'[23]Edo res con CC'!#REF!</definedName>
    <definedName name="PROGRAMAS_4" localSheetId="27">'[23]Edo res con CC'!#REF!</definedName>
    <definedName name="PROGRAMAS_4">'[23]Edo res con CC'!#REF!</definedName>
    <definedName name="PROMEDIO" localSheetId="31">#REF!</definedName>
    <definedName name="PROMEDIO" localSheetId="32">#REF!</definedName>
    <definedName name="PROMEDIO" localSheetId="33">#REF!</definedName>
    <definedName name="PROMEDIO" localSheetId="25">#REF!</definedName>
    <definedName name="PROMEDIO" localSheetId="30">#REF!</definedName>
    <definedName name="PROMEDIO" localSheetId="29">#REF!</definedName>
    <definedName name="PROMEDIO" localSheetId="24">#REF!</definedName>
    <definedName name="PROMEDIO" localSheetId="34">#REF!</definedName>
    <definedName name="PROMEDIO" localSheetId="28">#REF!</definedName>
    <definedName name="PROMEDIO" localSheetId="26">#REF!</definedName>
    <definedName name="PROMEDIO" localSheetId="35">#REF!</definedName>
    <definedName name="PROMEDIO" localSheetId="27">#REF!</definedName>
    <definedName name="PROMEDIO">#REF!</definedName>
    <definedName name="PROMEDIO_1" localSheetId="31">#REF!</definedName>
    <definedName name="PROMEDIO_1" localSheetId="32">#REF!</definedName>
    <definedName name="PROMEDIO_1" localSheetId="33">#REF!</definedName>
    <definedName name="PROMEDIO_1" localSheetId="25">#REF!</definedName>
    <definedName name="PROMEDIO_1" localSheetId="30">#REF!</definedName>
    <definedName name="PROMEDIO_1" localSheetId="29">#REF!</definedName>
    <definedName name="PROMEDIO_1" localSheetId="24">#REF!</definedName>
    <definedName name="PROMEDIO_1" localSheetId="34">#REF!</definedName>
    <definedName name="PROMEDIO_1" localSheetId="28">#REF!</definedName>
    <definedName name="PROMEDIO_1" localSheetId="26">#REF!</definedName>
    <definedName name="PROMEDIO_1" localSheetId="35">#REF!</definedName>
    <definedName name="PROMEDIO_1" localSheetId="27">#REF!</definedName>
    <definedName name="PROMEDIO_1">#REF!</definedName>
    <definedName name="PROMEDIO_20" localSheetId="31">#REF!</definedName>
    <definedName name="PROMEDIO_20" localSheetId="32">#REF!</definedName>
    <definedName name="PROMEDIO_20" localSheetId="33">#REF!</definedName>
    <definedName name="PROMEDIO_20" localSheetId="25">#REF!</definedName>
    <definedName name="PROMEDIO_20" localSheetId="30">#REF!</definedName>
    <definedName name="PROMEDIO_20" localSheetId="29">#REF!</definedName>
    <definedName name="PROMEDIO_20" localSheetId="24">#REF!</definedName>
    <definedName name="PROMEDIO_20" localSheetId="34">#REF!</definedName>
    <definedName name="PROMEDIO_20" localSheetId="28">#REF!</definedName>
    <definedName name="PROMEDIO_20" localSheetId="26">#REF!</definedName>
    <definedName name="PROMEDIO_20" localSheetId="35">#REF!</definedName>
    <definedName name="PROMEDIO_20" localSheetId="27">#REF!</definedName>
    <definedName name="PROMEDIO_20">#REF!</definedName>
    <definedName name="PROMEDIO_4" localSheetId="31">#REF!</definedName>
    <definedName name="PROMEDIO_4" localSheetId="32">#REF!</definedName>
    <definedName name="PROMEDIO_4" localSheetId="33">#REF!</definedName>
    <definedName name="PROMEDIO_4" localSheetId="25">#REF!</definedName>
    <definedName name="PROMEDIO_4" localSheetId="30">#REF!</definedName>
    <definedName name="PROMEDIO_4" localSheetId="29">#REF!</definedName>
    <definedName name="PROMEDIO_4" localSheetId="24">#REF!</definedName>
    <definedName name="PROMEDIO_4" localSheetId="34">#REF!</definedName>
    <definedName name="PROMEDIO_4" localSheetId="28">#REF!</definedName>
    <definedName name="PROMEDIO_4" localSheetId="26">#REF!</definedName>
    <definedName name="PROMEDIO_4" localSheetId="35">#REF!</definedName>
    <definedName name="PROMEDIO_4" localSheetId="27">#REF!</definedName>
    <definedName name="PROMEDIO_4">#REF!</definedName>
    <definedName name="PROVEEDORES" localSheetId="31">#REF!</definedName>
    <definedName name="PROVEEDORES" localSheetId="32">#REF!</definedName>
    <definedName name="PROVEEDORES" localSheetId="33">#REF!</definedName>
    <definedName name="PROVEEDORES" localSheetId="25">#REF!</definedName>
    <definedName name="PROVEEDORES" localSheetId="30">#REF!</definedName>
    <definedName name="PROVEEDORES" localSheetId="29">#REF!</definedName>
    <definedName name="PROVEEDORES" localSheetId="24">#REF!</definedName>
    <definedName name="PROVEEDORES" localSheetId="34">#REF!</definedName>
    <definedName name="PROVEEDORES" localSheetId="28">#REF!</definedName>
    <definedName name="PROVEEDORES" localSheetId="26">#REF!</definedName>
    <definedName name="PROVEEDORES" localSheetId="35">#REF!</definedName>
    <definedName name="PROVEEDORES" localSheetId="36">#REF!</definedName>
    <definedName name="PROVEEDORES" localSheetId="27">#REF!</definedName>
    <definedName name="PROVEEDORES">#REF!</definedName>
    <definedName name="PROYECTOS" localSheetId="31">#REF!</definedName>
    <definedName name="PROYECTOS" localSheetId="32">#REF!</definedName>
    <definedName name="PROYECTOS" localSheetId="33">#REF!</definedName>
    <definedName name="PROYECTOS" localSheetId="25">#REF!</definedName>
    <definedName name="PROYECTOS" localSheetId="30">#REF!</definedName>
    <definedName name="PROYECTOS" localSheetId="29">#REF!</definedName>
    <definedName name="PROYECTOS" localSheetId="24">#REF!</definedName>
    <definedName name="PROYECTOS" localSheetId="34">#REF!</definedName>
    <definedName name="PROYECTOS" localSheetId="28">#REF!</definedName>
    <definedName name="PROYECTOS" localSheetId="26">#REF!</definedName>
    <definedName name="PROYECTOS" localSheetId="35">#REF!</definedName>
    <definedName name="PROYECTOS" localSheetId="36">#REF!</definedName>
    <definedName name="PROYECTOS" localSheetId="27">#REF!</definedName>
    <definedName name="PROYECTOS">#REF!</definedName>
    <definedName name="Quincenas" localSheetId="7">{"";"diez";"once";"doce";"trece";"catorce";"quince"}&amp;" "</definedName>
    <definedName name="Quincenas" localSheetId="17">{"";"diez";"once";"doce";"trece";"catorce";"quince"}&amp;" "</definedName>
    <definedName name="Quincenas" localSheetId="18">{"";"diez";"once";"doce";"trece";"catorce";"quince"}&amp;" "</definedName>
    <definedName name="Quincenas" localSheetId="19">{"";"diez";"once";"doce";"trece";"catorce";"quince"}&amp;" "</definedName>
    <definedName name="Quincenas" localSheetId="20">{"";"diez";"once";"doce";"trece";"catorce";"quince"}&amp;" "</definedName>
    <definedName name="Quincenas" localSheetId="12">{"";"diez";"once";"doce";"trece";"catorce";"quince"}&amp;" "</definedName>
    <definedName name="Quincenas" localSheetId="14">{"";"diez";"once";"doce";"trece";"catorce";"quince"}&amp;" "</definedName>
    <definedName name="Quincenas" localSheetId="15">{"";"diez";"once";"doce";"trece";"catorce";"quince"}&amp;" "</definedName>
    <definedName name="Quincenas" localSheetId="21">{"";"diez";"once";"doce";"trece";"catorce";"quince"}&amp;" "</definedName>
    <definedName name="Quincenas" localSheetId="13">{"";"diez";"once";"doce";"trece";"catorce";"quince"}&amp;" "</definedName>
    <definedName name="Quincenas" localSheetId="34">{"";"diez";"once";"doce";"trece";"catorce";"quince"}&amp;" "</definedName>
    <definedName name="Quincenas" localSheetId="23">{"";"diez";"once";"doce";"trece";"catorce";"quince"}&amp;" "</definedName>
    <definedName name="Quincenas" localSheetId="22">{"";"diez";"once";"doce";"trece";"catorce";"quince"}&amp;" "</definedName>
    <definedName name="Quincenas" localSheetId="16">{"";"diez";"once";"doce";"trece";"catorce";"quince"}&amp;" "</definedName>
    <definedName name="Quincenas" localSheetId="36">{"";"diez";"once";"doce";"trece";"catorce";"quince"}&amp;" "</definedName>
    <definedName name="Quincenas">{"";"diez";"once";"doce";"trece";"catorce";"quince"}&amp;" "</definedName>
    <definedName name="Radicado" localSheetId="31">#REF!</definedName>
    <definedName name="Radicado" localSheetId="32">#REF!</definedName>
    <definedName name="Radicado" localSheetId="33">#REF!</definedName>
    <definedName name="Radicado" localSheetId="25">#REF!</definedName>
    <definedName name="Radicado" localSheetId="30">#REF!</definedName>
    <definedName name="Radicado" localSheetId="29">#REF!</definedName>
    <definedName name="Radicado" localSheetId="24">#REF!</definedName>
    <definedName name="Radicado" localSheetId="34">#REF!</definedName>
    <definedName name="Radicado" localSheetId="28">#REF!</definedName>
    <definedName name="Radicado" localSheetId="26">#REF!</definedName>
    <definedName name="Radicado" localSheetId="35">#REF!</definedName>
    <definedName name="Radicado" localSheetId="27">#REF!</definedName>
    <definedName name="Radicado">#REF!</definedName>
    <definedName name="Radicado_1" localSheetId="31">#REF!</definedName>
    <definedName name="Radicado_1" localSheetId="32">#REF!</definedName>
    <definedName name="Radicado_1" localSheetId="33">#REF!</definedName>
    <definedName name="Radicado_1" localSheetId="25">#REF!</definedName>
    <definedName name="Radicado_1" localSheetId="30">#REF!</definedName>
    <definedName name="Radicado_1" localSheetId="29">#REF!</definedName>
    <definedName name="Radicado_1" localSheetId="24">#REF!</definedName>
    <definedName name="Radicado_1" localSheetId="34">#REF!</definedName>
    <definedName name="Radicado_1" localSheetId="28">#REF!</definedName>
    <definedName name="Radicado_1" localSheetId="26">#REF!</definedName>
    <definedName name="Radicado_1" localSheetId="35">#REF!</definedName>
    <definedName name="Radicado_1" localSheetId="27">#REF!</definedName>
    <definedName name="Radicado_1">#REF!</definedName>
    <definedName name="Radicado_20" localSheetId="31">#REF!</definedName>
    <definedName name="Radicado_20" localSheetId="32">#REF!</definedName>
    <definedName name="Radicado_20" localSheetId="33">#REF!</definedName>
    <definedName name="Radicado_20" localSheetId="25">#REF!</definedName>
    <definedName name="Radicado_20" localSheetId="30">#REF!</definedName>
    <definedName name="Radicado_20" localSheetId="29">#REF!</definedName>
    <definedName name="Radicado_20" localSheetId="24">#REF!</definedName>
    <definedName name="Radicado_20" localSheetId="34">#REF!</definedName>
    <definedName name="Radicado_20" localSheetId="28">#REF!</definedName>
    <definedName name="Radicado_20" localSheetId="26">#REF!</definedName>
    <definedName name="Radicado_20" localSheetId="35">#REF!</definedName>
    <definedName name="Radicado_20" localSheetId="27">#REF!</definedName>
    <definedName name="Radicado_20">#REF!</definedName>
    <definedName name="Radicado_4" localSheetId="31">#REF!</definedName>
    <definedName name="Radicado_4" localSheetId="32">#REF!</definedName>
    <definedName name="Radicado_4" localSheetId="33">#REF!</definedName>
    <definedName name="Radicado_4" localSheetId="25">#REF!</definedName>
    <definedName name="Radicado_4" localSheetId="30">#REF!</definedName>
    <definedName name="Radicado_4" localSheetId="29">#REF!</definedName>
    <definedName name="Radicado_4" localSheetId="24">#REF!</definedName>
    <definedName name="Radicado_4" localSheetId="34">#REF!</definedName>
    <definedName name="Radicado_4" localSheetId="28">#REF!</definedName>
    <definedName name="Radicado_4" localSheetId="26">#REF!</definedName>
    <definedName name="Radicado_4" localSheetId="35">#REF!</definedName>
    <definedName name="Radicado_4" localSheetId="27">#REF!</definedName>
    <definedName name="Radicado_4">#REF!</definedName>
    <definedName name="REAL_08">[12]R_PRONOSTICO_PR!$H$1:$H$65536</definedName>
    <definedName name="RF" localSheetId="31">#REF!</definedName>
    <definedName name="RF" localSheetId="32">#REF!</definedName>
    <definedName name="RF" localSheetId="33">#REF!</definedName>
    <definedName name="RF" localSheetId="25">#REF!</definedName>
    <definedName name="RF" localSheetId="30">#REF!</definedName>
    <definedName name="RF" localSheetId="29">#REF!</definedName>
    <definedName name="RF" localSheetId="24">#REF!</definedName>
    <definedName name="RF" localSheetId="34">#REF!</definedName>
    <definedName name="RF" localSheetId="28">#REF!</definedName>
    <definedName name="RF" localSheetId="26">#REF!</definedName>
    <definedName name="RF" localSheetId="35">#REF!</definedName>
    <definedName name="RF" localSheetId="27">#REF!</definedName>
    <definedName name="RF">#REF!</definedName>
    <definedName name="RL_DIC_07">[12]R_PRONOSTICO_PR!$BW$1:$BW$65536</definedName>
    <definedName name="RL_DIC_08">[12]R_PRONOSTICO_PR!$BJ$1:$BJ$65536</definedName>
    <definedName name="RL_ENE_08">[12]R_PRONOSTICO_PR!$AY$1:$AY$65536</definedName>
    <definedName name="RL_NOV_07">[12]R_PRONOSTICO_PR!$BV$1:$BV$65536</definedName>
    <definedName name="RL_OCT_07">[12]R_PRONOSTICO_PR!$BU$1:$BU$65536</definedName>
    <definedName name="RM" localSheetId="31">#REF!</definedName>
    <definedName name="RM" localSheetId="32">#REF!</definedName>
    <definedName name="RM" localSheetId="33">#REF!</definedName>
    <definedName name="RM" localSheetId="25">#REF!</definedName>
    <definedName name="RM" localSheetId="30">#REF!</definedName>
    <definedName name="RM" localSheetId="29">#REF!</definedName>
    <definedName name="RM" localSheetId="24">#REF!</definedName>
    <definedName name="RM" localSheetId="34">#REF!</definedName>
    <definedName name="RM" localSheetId="28">#REF!</definedName>
    <definedName name="RM" localSheetId="26">#REF!</definedName>
    <definedName name="RM" localSheetId="35">#REF!</definedName>
    <definedName name="RM" localSheetId="36">#REF!</definedName>
    <definedName name="RM" localSheetId="27">#REF!</definedName>
    <definedName name="RM">#REF!</definedName>
    <definedName name="S_4">[12]R_PRONOSTICO_PR!$AK$1:$AK$65536</definedName>
    <definedName name="S_5">[12]R_PRONOSTICO_PR!$AX$1:$AX$65536</definedName>
    <definedName name="salu" localSheetId="31">#REF!</definedName>
    <definedName name="salu" localSheetId="32">#REF!</definedName>
    <definedName name="salu" localSheetId="33">#REF!</definedName>
    <definedName name="salu" localSheetId="25">#REF!</definedName>
    <definedName name="salu" localSheetId="30">#REF!</definedName>
    <definedName name="salu" localSheetId="29">#REF!</definedName>
    <definedName name="salu" localSheetId="24">#REF!</definedName>
    <definedName name="salu" localSheetId="34">#REF!</definedName>
    <definedName name="salu" localSheetId="28">#REF!</definedName>
    <definedName name="salu" localSheetId="26">#REF!</definedName>
    <definedName name="salu" localSheetId="35">#REF!</definedName>
    <definedName name="salu" localSheetId="27">#REF!</definedName>
    <definedName name="salu">#REF!</definedName>
    <definedName name="salu_1" localSheetId="31">#REF!</definedName>
    <definedName name="salu_1" localSheetId="32">#REF!</definedName>
    <definedName name="salu_1" localSheetId="33">#REF!</definedName>
    <definedName name="salu_1" localSheetId="25">#REF!</definedName>
    <definedName name="salu_1" localSheetId="30">#REF!</definedName>
    <definedName name="salu_1" localSheetId="29">#REF!</definedName>
    <definedName name="salu_1" localSheetId="24">#REF!</definedName>
    <definedName name="salu_1" localSheetId="34">#REF!</definedName>
    <definedName name="salu_1" localSheetId="28">#REF!</definedName>
    <definedName name="salu_1" localSheetId="26">#REF!</definedName>
    <definedName name="salu_1" localSheetId="35">#REF!</definedName>
    <definedName name="salu_1" localSheetId="27">#REF!</definedName>
    <definedName name="salu_1">#REF!</definedName>
    <definedName name="salu_11" localSheetId="31">#REF!</definedName>
    <definedName name="salu_11" localSheetId="32">#REF!</definedName>
    <definedName name="salu_11" localSheetId="33">#REF!</definedName>
    <definedName name="salu_11" localSheetId="25">#REF!</definedName>
    <definedName name="salu_11" localSheetId="30">#REF!</definedName>
    <definedName name="salu_11" localSheetId="29">#REF!</definedName>
    <definedName name="salu_11" localSheetId="24">#REF!</definedName>
    <definedName name="salu_11" localSheetId="34">#REF!</definedName>
    <definedName name="salu_11" localSheetId="28">#REF!</definedName>
    <definedName name="salu_11" localSheetId="26">#REF!</definedName>
    <definedName name="salu_11" localSheetId="35">#REF!</definedName>
    <definedName name="salu_11" localSheetId="27">#REF!</definedName>
    <definedName name="salu_11">#REF!</definedName>
    <definedName name="salu_20" localSheetId="31">#REF!</definedName>
    <definedName name="salu_20" localSheetId="32">#REF!</definedName>
    <definedName name="salu_20" localSheetId="33">#REF!</definedName>
    <definedName name="salu_20" localSheetId="25">#REF!</definedName>
    <definedName name="salu_20" localSheetId="30">#REF!</definedName>
    <definedName name="salu_20" localSheetId="29">#REF!</definedName>
    <definedName name="salu_20" localSheetId="24">#REF!</definedName>
    <definedName name="salu_20" localSheetId="34">#REF!</definedName>
    <definedName name="salu_20" localSheetId="28">#REF!</definedName>
    <definedName name="salu_20" localSheetId="26">#REF!</definedName>
    <definedName name="salu_20" localSheetId="35">#REF!</definedName>
    <definedName name="salu_20" localSheetId="27">#REF!</definedName>
    <definedName name="salu_20">#REF!</definedName>
    <definedName name="salu_4" localSheetId="31">#REF!</definedName>
    <definedName name="salu_4" localSheetId="32">#REF!</definedName>
    <definedName name="salu_4" localSheetId="33">#REF!</definedName>
    <definedName name="salu_4" localSheetId="25">#REF!</definedName>
    <definedName name="salu_4" localSheetId="30">#REF!</definedName>
    <definedName name="salu_4" localSheetId="29">#REF!</definedName>
    <definedName name="salu_4" localSheetId="24">#REF!</definedName>
    <definedName name="salu_4" localSheetId="34">#REF!</definedName>
    <definedName name="salu_4" localSheetId="28">#REF!</definedName>
    <definedName name="salu_4" localSheetId="26">#REF!</definedName>
    <definedName name="salu_4" localSheetId="35">#REF!</definedName>
    <definedName name="salu_4" localSheetId="27">#REF!</definedName>
    <definedName name="salu_4">#REF!</definedName>
    <definedName name="salu_5" localSheetId="31">#REF!</definedName>
    <definedName name="salu_5" localSheetId="32">#REF!</definedName>
    <definedName name="salu_5" localSheetId="33">#REF!</definedName>
    <definedName name="salu_5" localSheetId="25">#REF!</definedName>
    <definedName name="salu_5" localSheetId="30">#REF!</definedName>
    <definedName name="salu_5" localSheetId="29">#REF!</definedName>
    <definedName name="salu_5" localSheetId="24">#REF!</definedName>
    <definedName name="salu_5" localSheetId="34">#REF!</definedName>
    <definedName name="salu_5" localSheetId="28">#REF!</definedName>
    <definedName name="salu_5" localSheetId="26">#REF!</definedName>
    <definedName name="salu_5" localSheetId="35">#REF!</definedName>
    <definedName name="salu_5" localSheetId="27">#REF!</definedName>
    <definedName name="salu_5">#REF!</definedName>
    <definedName name="salud" localSheetId="31">#REF!</definedName>
    <definedName name="salud" localSheetId="32">#REF!</definedName>
    <definedName name="salud" localSheetId="33">#REF!</definedName>
    <definedName name="salud" localSheetId="25">#REF!</definedName>
    <definedName name="salud" localSheetId="30">#REF!</definedName>
    <definedName name="salud" localSheetId="29">#REF!</definedName>
    <definedName name="salud" localSheetId="24">#REF!</definedName>
    <definedName name="salud" localSheetId="34">#REF!</definedName>
    <definedName name="salud" localSheetId="28">#REF!</definedName>
    <definedName name="salud" localSheetId="26">#REF!</definedName>
    <definedName name="salud" localSheetId="35">#REF!</definedName>
    <definedName name="salud" localSheetId="27">#REF!</definedName>
    <definedName name="salud">#REF!</definedName>
    <definedName name="salud_1" localSheetId="31">#REF!</definedName>
    <definedName name="salud_1" localSheetId="32">#REF!</definedName>
    <definedName name="salud_1" localSheetId="33">#REF!</definedName>
    <definedName name="salud_1" localSheetId="25">#REF!</definedName>
    <definedName name="salud_1" localSheetId="30">#REF!</definedName>
    <definedName name="salud_1" localSheetId="29">#REF!</definedName>
    <definedName name="salud_1" localSheetId="24">#REF!</definedName>
    <definedName name="salud_1" localSheetId="34">#REF!</definedName>
    <definedName name="salud_1" localSheetId="28">#REF!</definedName>
    <definedName name="salud_1" localSheetId="26">#REF!</definedName>
    <definedName name="salud_1" localSheetId="35">#REF!</definedName>
    <definedName name="salud_1" localSheetId="27">#REF!</definedName>
    <definedName name="salud_1">#REF!</definedName>
    <definedName name="salud_11" localSheetId="31">#REF!</definedName>
    <definedName name="salud_11" localSheetId="32">#REF!</definedName>
    <definedName name="salud_11" localSheetId="33">#REF!</definedName>
    <definedName name="salud_11" localSheetId="25">#REF!</definedName>
    <definedName name="salud_11" localSheetId="30">#REF!</definedName>
    <definedName name="salud_11" localSheetId="29">#REF!</definedName>
    <definedName name="salud_11" localSheetId="24">#REF!</definedName>
    <definedName name="salud_11" localSheetId="34">#REF!</definedName>
    <definedName name="salud_11" localSheetId="28">#REF!</definedName>
    <definedName name="salud_11" localSheetId="26">#REF!</definedName>
    <definedName name="salud_11" localSheetId="35">#REF!</definedName>
    <definedName name="salud_11" localSheetId="27">#REF!</definedName>
    <definedName name="salud_11">#REF!</definedName>
    <definedName name="salud_20" localSheetId="31">#REF!</definedName>
    <definedName name="salud_20" localSheetId="32">#REF!</definedName>
    <definedName name="salud_20" localSheetId="33">#REF!</definedName>
    <definedName name="salud_20" localSheetId="25">#REF!</definedName>
    <definedName name="salud_20" localSheetId="30">#REF!</definedName>
    <definedName name="salud_20" localSheetId="29">#REF!</definedName>
    <definedName name="salud_20" localSheetId="24">#REF!</definedName>
    <definedName name="salud_20" localSheetId="34">#REF!</definedName>
    <definedName name="salud_20" localSheetId="28">#REF!</definedName>
    <definedName name="salud_20" localSheetId="26">#REF!</definedName>
    <definedName name="salud_20" localSheetId="35">#REF!</definedName>
    <definedName name="salud_20" localSheetId="27">#REF!</definedName>
    <definedName name="salud_20">#REF!</definedName>
    <definedName name="salud_4" localSheetId="31">#REF!</definedName>
    <definedName name="salud_4" localSheetId="32">#REF!</definedName>
    <definedName name="salud_4" localSheetId="33">#REF!</definedName>
    <definedName name="salud_4" localSheetId="25">#REF!</definedName>
    <definedName name="salud_4" localSheetId="30">#REF!</definedName>
    <definedName name="salud_4" localSheetId="29">#REF!</definedName>
    <definedName name="salud_4" localSheetId="24">#REF!</definedName>
    <definedName name="salud_4" localSheetId="34">#REF!</definedName>
    <definedName name="salud_4" localSheetId="28">#REF!</definedName>
    <definedName name="salud_4" localSheetId="26">#REF!</definedName>
    <definedName name="salud_4" localSheetId="35">#REF!</definedName>
    <definedName name="salud_4" localSheetId="27">#REF!</definedName>
    <definedName name="salud_4">#REF!</definedName>
    <definedName name="salud_5" localSheetId="31">#REF!</definedName>
    <definedName name="salud_5" localSheetId="32">#REF!</definedName>
    <definedName name="salud_5" localSheetId="33">#REF!</definedName>
    <definedName name="salud_5" localSheetId="25">#REF!</definedName>
    <definedName name="salud_5" localSheetId="30">#REF!</definedName>
    <definedName name="salud_5" localSheetId="29">#REF!</definedName>
    <definedName name="salud_5" localSheetId="24">#REF!</definedName>
    <definedName name="salud_5" localSheetId="34">#REF!</definedName>
    <definedName name="salud_5" localSheetId="28">#REF!</definedName>
    <definedName name="salud_5" localSheetId="26">#REF!</definedName>
    <definedName name="salud_5" localSheetId="35">#REF!</definedName>
    <definedName name="salud_5" localSheetId="27">#REF!</definedName>
    <definedName name="salud_5">#REF!</definedName>
    <definedName name="SALUD1" localSheetId="31">#REF!</definedName>
    <definedName name="SALUD1" localSheetId="32">#REF!</definedName>
    <definedName name="SALUD1" localSheetId="33">#REF!</definedName>
    <definedName name="SALUD1" localSheetId="25">#REF!</definedName>
    <definedName name="SALUD1" localSheetId="30">#REF!</definedName>
    <definedName name="SALUD1" localSheetId="29">#REF!</definedName>
    <definedName name="SALUD1" localSheetId="24">#REF!</definedName>
    <definedName name="SALUD1" localSheetId="34">#REF!</definedName>
    <definedName name="SALUD1" localSheetId="28">#REF!</definedName>
    <definedName name="SALUD1" localSheetId="26">#REF!</definedName>
    <definedName name="SALUD1" localSheetId="35">#REF!</definedName>
    <definedName name="SALUD1" localSheetId="27">#REF!</definedName>
    <definedName name="SALUD1">#REF!</definedName>
    <definedName name="SAR" localSheetId="31">[13]Radmod04oficios!#REF!</definedName>
    <definedName name="SAR" localSheetId="32">[13]Radmod04oficios!#REF!</definedName>
    <definedName name="SAR" localSheetId="33">[13]Radmod04oficios!#REF!</definedName>
    <definedName name="SAR" localSheetId="25">[13]Radmod04oficios!#REF!</definedName>
    <definedName name="SAR" localSheetId="30">[13]Radmod04oficios!#REF!</definedName>
    <definedName name="SAR" localSheetId="29">[13]Radmod04oficios!#REF!</definedName>
    <definedName name="SAR" localSheetId="24">[13]Radmod04oficios!#REF!</definedName>
    <definedName name="SAR" localSheetId="34">[13]Radmod04oficios!#REF!</definedName>
    <definedName name="SAR" localSheetId="28">[13]Radmod04oficios!#REF!</definedName>
    <definedName name="SAR" localSheetId="26">[13]Radmod04oficios!#REF!</definedName>
    <definedName name="SAR" localSheetId="35">[13]Radmod04oficios!#REF!</definedName>
    <definedName name="SAR" localSheetId="27">[13]Radmod04oficios!#REF!</definedName>
    <definedName name="SAR">[13]Radmod04oficios!#REF!</definedName>
    <definedName name="SAR_1" localSheetId="31">[13]Radmod04oficios!#REF!</definedName>
    <definedName name="SAR_1" localSheetId="32">[13]Radmod04oficios!#REF!</definedName>
    <definedName name="SAR_1" localSheetId="33">[13]Radmod04oficios!#REF!</definedName>
    <definedName name="SAR_1" localSheetId="25">[13]Radmod04oficios!#REF!</definedName>
    <definedName name="SAR_1" localSheetId="30">[13]Radmod04oficios!#REF!</definedName>
    <definedName name="SAR_1" localSheetId="29">[13]Radmod04oficios!#REF!</definedName>
    <definedName name="SAR_1" localSheetId="24">[13]Radmod04oficios!#REF!</definedName>
    <definedName name="SAR_1" localSheetId="34">[13]Radmod04oficios!#REF!</definedName>
    <definedName name="SAR_1" localSheetId="28">[13]Radmod04oficios!#REF!</definedName>
    <definedName name="SAR_1" localSheetId="26">[13]Radmod04oficios!#REF!</definedName>
    <definedName name="SAR_1" localSheetId="35">[13]Radmod04oficios!#REF!</definedName>
    <definedName name="SAR_1" localSheetId="27">[13]Radmod04oficios!#REF!</definedName>
    <definedName name="SAR_1">[13]Radmod04oficios!#REF!</definedName>
    <definedName name="SAR_11" localSheetId="31">[13]Radmod04oficios!#REF!</definedName>
    <definedName name="SAR_11" localSheetId="32">[13]Radmod04oficios!#REF!</definedName>
    <definedName name="SAR_11" localSheetId="33">[13]Radmod04oficios!#REF!</definedName>
    <definedName name="SAR_11" localSheetId="25">[13]Radmod04oficios!#REF!</definedName>
    <definedName name="SAR_11" localSheetId="30">[13]Radmod04oficios!#REF!</definedName>
    <definedName name="SAR_11" localSheetId="29">[13]Radmod04oficios!#REF!</definedName>
    <definedName name="SAR_11" localSheetId="24">[13]Radmod04oficios!#REF!</definedName>
    <definedName name="SAR_11" localSheetId="34">[13]Radmod04oficios!#REF!</definedName>
    <definedName name="SAR_11" localSheetId="28">[13]Radmod04oficios!#REF!</definedName>
    <definedName name="SAR_11" localSheetId="26">[13]Radmod04oficios!#REF!</definedName>
    <definedName name="SAR_11" localSheetId="35">[13]Radmod04oficios!#REF!</definedName>
    <definedName name="SAR_11" localSheetId="27">[13]Radmod04oficios!#REF!</definedName>
    <definedName name="SAR_11">[13]Radmod04oficios!#REF!</definedName>
    <definedName name="SAR_20" localSheetId="31">[13]Radmod04oficios!#REF!</definedName>
    <definedName name="SAR_20" localSheetId="32">[13]Radmod04oficios!#REF!</definedName>
    <definedName name="SAR_20" localSheetId="33">[13]Radmod04oficios!#REF!</definedName>
    <definedName name="SAR_20" localSheetId="25">[13]Radmod04oficios!#REF!</definedName>
    <definedName name="SAR_20" localSheetId="30">[13]Radmod04oficios!#REF!</definedName>
    <definedName name="SAR_20" localSheetId="29">[13]Radmod04oficios!#REF!</definedName>
    <definedName name="SAR_20" localSheetId="24">[13]Radmod04oficios!#REF!</definedName>
    <definedName name="SAR_20" localSheetId="34">[13]Radmod04oficios!#REF!</definedName>
    <definedName name="SAR_20" localSheetId="28">[13]Radmod04oficios!#REF!</definedName>
    <definedName name="SAR_20" localSheetId="26">[13]Radmod04oficios!#REF!</definedName>
    <definedName name="SAR_20" localSheetId="35">[13]Radmod04oficios!#REF!</definedName>
    <definedName name="SAR_20" localSheetId="27">[13]Radmod04oficios!#REF!</definedName>
    <definedName name="SAR_20">[13]Radmod04oficios!#REF!</definedName>
    <definedName name="SAR_4" localSheetId="31">[13]Radmod04oficios!#REF!</definedName>
    <definedName name="SAR_4" localSheetId="32">[13]Radmod04oficios!#REF!</definedName>
    <definedName name="SAR_4" localSheetId="33">[13]Radmod04oficios!#REF!</definedName>
    <definedName name="SAR_4" localSheetId="25">[13]Radmod04oficios!#REF!</definedName>
    <definedName name="SAR_4" localSheetId="30">[13]Radmod04oficios!#REF!</definedName>
    <definedName name="SAR_4" localSheetId="29">[13]Radmod04oficios!#REF!</definedName>
    <definedName name="SAR_4" localSheetId="24">[13]Radmod04oficios!#REF!</definedName>
    <definedName name="SAR_4" localSheetId="34">[13]Radmod04oficios!#REF!</definedName>
    <definedName name="SAR_4" localSheetId="28">[13]Radmod04oficios!#REF!</definedName>
    <definedName name="SAR_4" localSheetId="26">[13]Radmod04oficios!#REF!</definedName>
    <definedName name="SAR_4" localSheetId="35">[13]Radmod04oficios!#REF!</definedName>
    <definedName name="SAR_4" localSheetId="27">[13]Radmod04oficios!#REF!</definedName>
    <definedName name="SAR_4">[13]Radmod04oficios!#REF!</definedName>
    <definedName name="SDAS" localSheetId="31">#REF!</definedName>
    <definedName name="SDAS" localSheetId="32">#REF!</definedName>
    <definedName name="SDAS" localSheetId="33">#REF!</definedName>
    <definedName name="SDAS" localSheetId="25">#REF!</definedName>
    <definedName name="SDAS" localSheetId="30">#REF!</definedName>
    <definedName name="SDAS" localSheetId="29">#REF!</definedName>
    <definedName name="SDAS" localSheetId="24">#REF!</definedName>
    <definedName name="SDAS" localSheetId="34">#REF!</definedName>
    <definedName name="SDAS" localSheetId="28">#REF!</definedName>
    <definedName name="SDAS" localSheetId="26">#REF!</definedName>
    <definedName name="SDAS" localSheetId="35">#REF!</definedName>
    <definedName name="SDAS" localSheetId="27">#REF!</definedName>
    <definedName name="SDAS">#REF!</definedName>
    <definedName name="SEDEQ" localSheetId="31">[13]Radmod04oficios!#REF!</definedName>
    <definedName name="SEDEQ" localSheetId="32">[13]Radmod04oficios!#REF!</definedName>
    <definedName name="SEDEQ" localSheetId="33">[13]Radmod04oficios!#REF!</definedName>
    <definedName name="SEDEQ" localSheetId="25">[13]Radmod04oficios!#REF!</definedName>
    <definedName name="SEDEQ" localSheetId="30">[13]Radmod04oficios!#REF!</definedName>
    <definedName name="SEDEQ" localSheetId="29">[13]Radmod04oficios!#REF!</definedName>
    <definedName name="SEDEQ" localSheetId="24">[13]Radmod04oficios!#REF!</definedName>
    <definedName name="SEDEQ" localSheetId="34">[13]Radmod04oficios!#REF!</definedName>
    <definedName name="SEDEQ" localSheetId="28">[13]Radmod04oficios!#REF!</definedName>
    <definedName name="SEDEQ" localSheetId="26">[13]Radmod04oficios!#REF!</definedName>
    <definedName name="SEDEQ" localSheetId="35">[13]Radmod04oficios!#REF!</definedName>
    <definedName name="SEDEQ" localSheetId="27">[13]Radmod04oficios!#REF!</definedName>
    <definedName name="SEDEQ">[13]Radmod04oficios!#REF!</definedName>
    <definedName name="SEDEQ_1" localSheetId="31">[13]Radmod04oficios!#REF!</definedName>
    <definedName name="SEDEQ_1" localSheetId="32">[13]Radmod04oficios!#REF!</definedName>
    <definedName name="SEDEQ_1" localSheetId="33">[13]Radmod04oficios!#REF!</definedName>
    <definedName name="SEDEQ_1" localSheetId="25">[13]Radmod04oficios!#REF!</definedName>
    <definedName name="SEDEQ_1" localSheetId="30">[13]Radmod04oficios!#REF!</definedName>
    <definedName name="SEDEQ_1" localSheetId="29">[13]Radmod04oficios!#REF!</definedName>
    <definedName name="SEDEQ_1" localSheetId="24">[13]Radmod04oficios!#REF!</definedName>
    <definedName name="SEDEQ_1" localSheetId="34">[13]Radmod04oficios!#REF!</definedName>
    <definedName name="SEDEQ_1" localSheetId="28">[13]Radmod04oficios!#REF!</definedName>
    <definedName name="SEDEQ_1" localSheetId="26">[13]Radmod04oficios!#REF!</definedName>
    <definedName name="SEDEQ_1" localSheetId="35">[13]Radmod04oficios!#REF!</definedName>
    <definedName name="SEDEQ_1" localSheetId="27">[13]Radmod04oficios!#REF!</definedName>
    <definedName name="SEDEQ_1">[13]Radmod04oficios!#REF!</definedName>
    <definedName name="SEDEQ_11" localSheetId="31">[13]Radmod04oficios!#REF!</definedName>
    <definedName name="SEDEQ_11" localSheetId="32">[13]Radmod04oficios!#REF!</definedName>
    <definedName name="SEDEQ_11" localSheetId="33">[13]Radmod04oficios!#REF!</definedName>
    <definedName name="SEDEQ_11" localSheetId="25">[13]Radmod04oficios!#REF!</definedName>
    <definedName name="SEDEQ_11" localSheetId="30">[13]Radmod04oficios!#REF!</definedName>
    <definedName name="SEDEQ_11" localSheetId="29">[13]Radmod04oficios!#REF!</definedName>
    <definedName name="SEDEQ_11" localSheetId="24">[13]Radmod04oficios!#REF!</definedName>
    <definedName name="SEDEQ_11" localSheetId="34">[13]Radmod04oficios!#REF!</definedName>
    <definedName name="SEDEQ_11" localSheetId="28">[13]Radmod04oficios!#REF!</definedName>
    <definedName name="SEDEQ_11" localSheetId="26">[13]Radmod04oficios!#REF!</definedName>
    <definedName name="SEDEQ_11" localSheetId="35">[13]Radmod04oficios!#REF!</definedName>
    <definedName name="SEDEQ_11" localSheetId="27">[13]Radmod04oficios!#REF!</definedName>
    <definedName name="SEDEQ_11">[13]Radmod04oficios!#REF!</definedName>
    <definedName name="SEDEQ_20" localSheetId="31">[13]Radmod04oficios!#REF!</definedName>
    <definedName name="SEDEQ_20" localSheetId="32">[13]Radmod04oficios!#REF!</definedName>
    <definedName name="SEDEQ_20" localSheetId="33">[13]Radmod04oficios!#REF!</definedName>
    <definedName name="SEDEQ_20" localSheetId="25">[13]Radmod04oficios!#REF!</definedName>
    <definedName name="SEDEQ_20" localSheetId="30">[13]Radmod04oficios!#REF!</definedName>
    <definedName name="SEDEQ_20" localSheetId="29">[13]Radmod04oficios!#REF!</definedName>
    <definedName name="SEDEQ_20" localSheetId="24">[13]Radmod04oficios!#REF!</definedName>
    <definedName name="SEDEQ_20" localSheetId="34">[13]Radmod04oficios!#REF!</definedName>
    <definedName name="SEDEQ_20" localSheetId="28">[13]Radmod04oficios!#REF!</definedName>
    <definedName name="SEDEQ_20" localSheetId="26">[13]Radmod04oficios!#REF!</definedName>
    <definedName name="SEDEQ_20" localSheetId="35">[13]Radmod04oficios!#REF!</definedName>
    <definedName name="SEDEQ_20" localSheetId="27">[13]Radmod04oficios!#REF!</definedName>
    <definedName name="SEDEQ_20">[13]Radmod04oficios!#REF!</definedName>
    <definedName name="SEDEQ_4" localSheetId="31">[13]Radmod04oficios!#REF!</definedName>
    <definedName name="SEDEQ_4" localSheetId="32">[13]Radmod04oficios!#REF!</definedName>
    <definedName name="SEDEQ_4" localSheetId="33">[13]Radmod04oficios!#REF!</definedName>
    <definedName name="SEDEQ_4" localSheetId="25">[13]Radmod04oficios!#REF!</definedName>
    <definedName name="SEDEQ_4" localSheetId="30">[13]Radmod04oficios!#REF!</definedName>
    <definedName name="SEDEQ_4" localSheetId="29">[13]Radmod04oficios!#REF!</definedName>
    <definedName name="SEDEQ_4" localSheetId="24">[13]Radmod04oficios!#REF!</definedName>
    <definedName name="SEDEQ_4" localSheetId="34">[13]Radmod04oficios!#REF!</definedName>
    <definedName name="SEDEQ_4" localSheetId="28">[13]Radmod04oficios!#REF!</definedName>
    <definedName name="SEDEQ_4" localSheetId="26">[13]Radmod04oficios!#REF!</definedName>
    <definedName name="SEDEQ_4" localSheetId="35">[13]Radmod04oficios!#REF!</definedName>
    <definedName name="SEDEQ_4" localSheetId="27">[13]Radmod04oficios!#REF!</definedName>
    <definedName name="SEDEQ_4">[13]Radmod04oficios!#REF!</definedName>
    <definedName name="SESEQ" localSheetId="31">#REF!</definedName>
    <definedName name="SESEQ" localSheetId="32">#REF!</definedName>
    <definedName name="SESEQ" localSheetId="33">#REF!</definedName>
    <definedName name="SESEQ" localSheetId="25">#REF!</definedName>
    <definedName name="SESEQ" localSheetId="30">#REF!</definedName>
    <definedName name="SESEQ" localSheetId="29">#REF!</definedName>
    <definedName name="SESEQ" localSheetId="24">#REF!</definedName>
    <definedName name="SESEQ" localSheetId="34">#REF!</definedName>
    <definedName name="SESEQ" localSheetId="28">#REF!</definedName>
    <definedName name="SESEQ" localSheetId="26">#REF!</definedName>
    <definedName name="SESEQ" localSheetId="35">#REF!</definedName>
    <definedName name="SESEQ" localSheetId="27">#REF!</definedName>
    <definedName name="SESEQ">#REF!</definedName>
    <definedName name="SESEQ_1" localSheetId="31">#REF!</definedName>
    <definedName name="SESEQ_1" localSheetId="32">#REF!</definedName>
    <definedName name="SESEQ_1" localSheetId="33">#REF!</definedName>
    <definedName name="SESEQ_1" localSheetId="25">#REF!</definedName>
    <definedName name="SESEQ_1" localSheetId="30">#REF!</definedName>
    <definedName name="SESEQ_1" localSheetId="29">#REF!</definedName>
    <definedName name="SESEQ_1" localSheetId="24">#REF!</definedName>
    <definedName name="SESEQ_1" localSheetId="34">#REF!</definedName>
    <definedName name="SESEQ_1" localSheetId="28">#REF!</definedName>
    <definedName name="SESEQ_1" localSheetId="26">#REF!</definedName>
    <definedName name="SESEQ_1" localSheetId="35">#REF!</definedName>
    <definedName name="SESEQ_1" localSheetId="27">#REF!</definedName>
    <definedName name="SESEQ_1">#REF!</definedName>
    <definedName name="SESEQ_11" localSheetId="31">#REF!</definedName>
    <definedName name="SESEQ_11" localSheetId="32">#REF!</definedName>
    <definedName name="SESEQ_11" localSheetId="33">#REF!</definedName>
    <definedName name="SESEQ_11" localSheetId="25">#REF!</definedName>
    <definedName name="SESEQ_11" localSheetId="30">#REF!</definedName>
    <definedName name="SESEQ_11" localSheetId="29">#REF!</definedName>
    <definedName name="SESEQ_11" localSheetId="24">#REF!</definedName>
    <definedName name="SESEQ_11" localSheetId="34">#REF!</definedName>
    <definedName name="SESEQ_11" localSheetId="28">#REF!</definedName>
    <definedName name="SESEQ_11" localSheetId="26">#REF!</definedName>
    <definedName name="SESEQ_11" localSheetId="35">#REF!</definedName>
    <definedName name="SESEQ_11" localSheetId="27">#REF!</definedName>
    <definedName name="SESEQ_11">#REF!</definedName>
    <definedName name="SESEQ_12" localSheetId="31">#REF!</definedName>
    <definedName name="SESEQ_12" localSheetId="32">#REF!</definedName>
    <definedName name="SESEQ_12" localSheetId="33">#REF!</definedName>
    <definedName name="SESEQ_12" localSheetId="25">#REF!</definedName>
    <definedName name="SESEQ_12" localSheetId="30">#REF!</definedName>
    <definedName name="SESEQ_12" localSheetId="29">#REF!</definedName>
    <definedName name="SESEQ_12" localSheetId="24">#REF!</definedName>
    <definedName name="SESEQ_12" localSheetId="34">#REF!</definedName>
    <definedName name="SESEQ_12" localSheetId="28">#REF!</definedName>
    <definedName name="SESEQ_12" localSheetId="26">#REF!</definedName>
    <definedName name="SESEQ_12" localSheetId="35">#REF!</definedName>
    <definedName name="SESEQ_12" localSheetId="27">#REF!</definedName>
    <definedName name="SESEQ_12">#REF!</definedName>
    <definedName name="SESEQ_2" localSheetId="31">#REF!</definedName>
    <definedName name="SESEQ_2" localSheetId="32">#REF!</definedName>
    <definedName name="SESEQ_2" localSheetId="33">#REF!</definedName>
    <definedName name="SESEQ_2" localSheetId="25">#REF!</definedName>
    <definedName name="SESEQ_2" localSheetId="30">#REF!</definedName>
    <definedName name="SESEQ_2" localSheetId="29">#REF!</definedName>
    <definedName name="SESEQ_2" localSheetId="24">#REF!</definedName>
    <definedName name="SESEQ_2" localSheetId="34">#REF!</definedName>
    <definedName name="SESEQ_2" localSheetId="28">#REF!</definedName>
    <definedName name="SESEQ_2" localSheetId="26">#REF!</definedName>
    <definedName name="SESEQ_2" localSheetId="35">#REF!</definedName>
    <definedName name="SESEQ_2" localSheetId="27">#REF!</definedName>
    <definedName name="SESEQ_2">#REF!</definedName>
    <definedName name="SESEQ_20" localSheetId="31">#REF!</definedName>
    <definedName name="SESEQ_20" localSheetId="32">#REF!</definedName>
    <definedName name="SESEQ_20" localSheetId="33">#REF!</definedName>
    <definedName name="SESEQ_20" localSheetId="25">#REF!</definedName>
    <definedName name="SESEQ_20" localSheetId="30">#REF!</definedName>
    <definedName name="SESEQ_20" localSheetId="29">#REF!</definedName>
    <definedName name="SESEQ_20" localSheetId="24">#REF!</definedName>
    <definedName name="SESEQ_20" localSheetId="34">#REF!</definedName>
    <definedName name="SESEQ_20" localSheetId="28">#REF!</definedName>
    <definedName name="SESEQ_20" localSheetId="26">#REF!</definedName>
    <definedName name="SESEQ_20" localSheetId="35">#REF!</definedName>
    <definedName name="SESEQ_20" localSheetId="27">#REF!</definedName>
    <definedName name="SESEQ_20">#REF!</definedName>
    <definedName name="SESEQ_4" localSheetId="31">#REF!</definedName>
    <definedName name="SESEQ_4" localSheetId="32">#REF!</definedName>
    <definedName name="SESEQ_4" localSheetId="33">#REF!</definedName>
    <definedName name="SESEQ_4" localSheetId="25">#REF!</definedName>
    <definedName name="SESEQ_4" localSheetId="30">#REF!</definedName>
    <definedName name="SESEQ_4" localSheetId="29">#REF!</definedName>
    <definedName name="SESEQ_4" localSheetId="24">#REF!</definedName>
    <definedName name="SESEQ_4" localSheetId="34">#REF!</definedName>
    <definedName name="SESEQ_4" localSheetId="28">#REF!</definedName>
    <definedName name="SESEQ_4" localSheetId="26">#REF!</definedName>
    <definedName name="SESEQ_4" localSheetId="35">#REF!</definedName>
    <definedName name="SESEQ_4" localSheetId="27">#REF!</definedName>
    <definedName name="SESEQ_4">#REF!</definedName>
    <definedName name="SESEQ_5" localSheetId="31">#REF!</definedName>
    <definedName name="SESEQ_5" localSheetId="32">#REF!</definedName>
    <definedName name="SESEQ_5" localSheetId="33">#REF!</definedName>
    <definedName name="SESEQ_5" localSheetId="25">#REF!</definedName>
    <definedName name="SESEQ_5" localSheetId="30">#REF!</definedName>
    <definedName name="SESEQ_5" localSheetId="29">#REF!</definedName>
    <definedName name="SESEQ_5" localSheetId="24">#REF!</definedName>
    <definedName name="SESEQ_5" localSheetId="34">#REF!</definedName>
    <definedName name="SESEQ_5" localSheetId="28">#REF!</definedName>
    <definedName name="SESEQ_5" localSheetId="26">#REF!</definedName>
    <definedName name="SESEQ_5" localSheetId="35">#REF!</definedName>
    <definedName name="SESEQ_5" localSheetId="27">#REF!</definedName>
    <definedName name="SESEQ_5">#REF!</definedName>
    <definedName name="SESEQ_7" localSheetId="31">#REF!</definedName>
    <definedName name="SESEQ_7" localSheetId="32">#REF!</definedName>
    <definedName name="SESEQ_7" localSheetId="33">#REF!</definedName>
    <definedName name="SESEQ_7" localSheetId="25">#REF!</definedName>
    <definedName name="SESEQ_7" localSheetId="30">#REF!</definedName>
    <definedName name="SESEQ_7" localSheetId="29">#REF!</definedName>
    <definedName name="SESEQ_7" localSheetId="24">#REF!</definedName>
    <definedName name="SESEQ_7" localSheetId="34">#REF!</definedName>
    <definedName name="SESEQ_7" localSheetId="28">#REF!</definedName>
    <definedName name="SESEQ_7" localSheetId="26">#REF!</definedName>
    <definedName name="SESEQ_7" localSheetId="35">#REF!</definedName>
    <definedName name="SESEQ_7" localSheetId="27">#REF!</definedName>
    <definedName name="SESEQ_7">#REF!</definedName>
    <definedName name="SUB" localSheetId="31">#REF!</definedName>
    <definedName name="SUB" localSheetId="32">#REF!</definedName>
    <definedName name="SUB" localSheetId="33">#REF!</definedName>
    <definedName name="SUB" localSheetId="25">#REF!</definedName>
    <definedName name="SUB" localSheetId="30">#REF!</definedName>
    <definedName name="SUB" localSheetId="29">#REF!</definedName>
    <definedName name="SUB" localSheetId="24">#REF!</definedName>
    <definedName name="SUB" localSheetId="34">#REF!</definedName>
    <definedName name="SUB" localSheetId="28">#REF!</definedName>
    <definedName name="SUB" localSheetId="26">#REF!</definedName>
    <definedName name="SUB" localSheetId="35">#REF!</definedName>
    <definedName name="SUB" localSheetId="36">#REF!</definedName>
    <definedName name="SUB" localSheetId="27">#REF!</definedName>
    <definedName name="SUB">#REF!</definedName>
    <definedName name="SUBSIDIOS" localSheetId="31">#REF!</definedName>
    <definedName name="SUBSIDIOS" localSheetId="32">#REF!</definedName>
    <definedName name="SUBSIDIOS" localSheetId="33">#REF!</definedName>
    <definedName name="SUBSIDIOS" localSheetId="25">#REF!</definedName>
    <definedName name="SUBSIDIOS" localSheetId="30">#REF!</definedName>
    <definedName name="SUBSIDIOS" localSheetId="29">#REF!</definedName>
    <definedName name="SUBSIDIOS" localSheetId="24">#REF!</definedName>
    <definedName name="SUBSIDIOS" localSheetId="34">#REF!</definedName>
    <definedName name="SUBSIDIOS" localSheetId="28">#REF!</definedName>
    <definedName name="SUBSIDIOS" localSheetId="26">#REF!</definedName>
    <definedName name="SUBSIDIOS" localSheetId="35">#REF!</definedName>
    <definedName name="SUBSIDIOS" localSheetId="36">#REF!</definedName>
    <definedName name="SUBSIDIOS" localSheetId="27">#REF!</definedName>
    <definedName name="SUBSIDIOS">#REF!</definedName>
    <definedName name="TABLA141A" localSheetId="31">#REF!</definedName>
    <definedName name="TABLA141A" localSheetId="32">#REF!</definedName>
    <definedName name="TABLA141A" localSheetId="33">#REF!</definedName>
    <definedName name="TABLA141A" localSheetId="25">#REF!</definedName>
    <definedName name="TABLA141A" localSheetId="30">#REF!</definedName>
    <definedName name="TABLA141A" localSheetId="29">#REF!</definedName>
    <definedName name="TABLA141A" localSheetId="24">#REF!</definedName>
    <definedName name="TABLA141A" localSheetId="34">#REF!</definedName>
    <definedName name="TABLA141A" localSheetId="28">#REF!</definedName>
    <definedName name="TABLA141A" localSheetId="26">#REF!</definedName>
    <definedName name="TABLA141A" localSheetId="35">#REF!</definedName>
    <definedName name="TABLA141A" localSheetId="27">#REF!</definedName>
    <definedName name="TABLA141A">#REF!</definedName>
    <definedName name="TARIFA141" localSheetId="31">#REF!</definedName>
    <definedName name="TARIFA141" localSheetId="32">#REF!</definedName>
    <definedName name="TARIFA141" localSheetId="33">#REF!</definedName>
    <definedName name="TARIFA141" localSheetId="25">#REF!</definedName>
    <definedName name="TARIFA141" localSheetId="30">#REF!</definedName>
    <definedName name="TARIFA141" localSheetId="29">#REF!</definedName>
    <definedName name="TARIFA141" localSheetId="24">#REF!</definedName>
    <definedName name="TARIFA141" localSheetId="34">#REF!</definedName>
    <definedName name="TARIFA141" localSheetId="28">#REF!</definedName>
    <definedName name="TARIFA141" localSheetId="26">#REF!</definedName>
    <definedName name="TARIFA141" localSheetId="35">#REF!</definedName>
    <definedName name="TARIFA141" localSheetId="27">#REF!</definedName>
    <definedName name="TARIFA141">#REF!</definedName>
    <definedName name="Tema_2" localSheetId="7">'BALANZA DE COMPROBACION'!Tema_2</definedName>
    <definedName name="Tema_2" localSheetId="31">'[18]REPORTE DETALLADO 2014'!Tema_2</definedName>
    <definedName name="Tema_2" localSheetId="32">'[18]REPORTE DETALLADO 2014'!Tema_2</definedName>
    <definedName name="Tema_2" localSheetId="33">'[18]REPORTE DETALLADO 2014'!Tema_2</definedName>
    <definedName name="Tema_2" localSheetId="12">'CTAS. BAN'!Tema_2</definedName>
    <definedName name="Tema_2" localSheetId="10">'DET. SUB.'!Tema_2</definedName>
    <definedName name="Tema_2" localSheetId="25">'[18]REPORTE DETALLADO 2014'!Tema_2</definedName>
    <definedName name="Tema_2" localSheetId="30">'[18]REPORTE DETALLADO 2014'!Tema_2</definedName>
    <definedName name="Tema_2" localSheetId="29">'[18]REPORTE DETALLADO 2014'!Tema_2</definedName>
    <definedName name="Tema_2" localSheetId="24">'[18]REPORTE DETALLADO 2014'!Tema_2</definedName>
    <definedName name="Tema_2" localSheetId="34">'[18]REPORTE DETALLADO 2014'!Tema_2</definedName>
    <definedName name="Tema_2" localSheetId="28">'[18]REPORTE DETALLADO 2014'!Tema_2</definedName>
    <definedName name="Tema_2" localSheetId="8">'GOB. EDO'!Tema_2</definedName>
    <definedName name="Tema_2" localSheetId="26">'[18]REPORTE DETALLADO 2014'!Tema_2</definedName>
    <definedName name="Tema_2" localSheetId="35">'[18]REPORTE DETALLADO 2014'!Tema_2</definedName>
    <definedName name="Tema_2" localSheetId="36">'[18]REPORTE DETALLADO 2014'!Tema_2</definedName>
    <definedName name="Tema_2" localSheetId="27">'[18]REPORTE DETALLADO 2014'!Tema_2</definedName>
    <definedName name="Tema_2" localSheetId="9">'R. SUB'!Tema_2</definedName>
    <definedName name="Tema_2">'BALANZA DE COMPROBACION'!Tema_2</definedName>
    <definedName name="Tema_3" localSheetId="7">'BALANZA DE COMPROBACION'!Tema_3</definedName>
    <definedName name="Tema_3" localSheetId="31">'[18]REPORTE DETALLADO 2014'!Tema_3</definedName>
    <definedName name="Tema_3" localSheetId="32">'[18]REPORTE DETALLADO 2014'!Tema_3</definedName>
    <definedName name="Tema_3" localSheetId="33">'[18]REPORTE DETALLADO 2014'!Tema_3</definedName>
    <definedName name="Tema_3" localSheetId="12">'CTAS. BAN'!Tema_3</definedName>
    <definedName name="Tema_3" localSheetId="10">'DET. SUB.'!Tema_3</definedName>
    <definedName name="Tema_3" localSheetId="25">'[18]REPORTE DETALLADO 2014'!Tema_3</definedName>
    <definedName name="Tema_3" localSheetId="30">'[18]REPORTE DETALLADO 2014'!Tema_3</definedName>
    <definedName name="Tema_3" localSheetId="29">'[18]REPORTE DETALLADO 2014'!Tema_3</definedName>
    <definedName name="Tema_3" localSheetId="24">'[18]REPORTE DETALLADO 2014'!Tema_3</definedName>
    <definedName name="Tema_3" localSheetId="34">'[18]REPORTE DETALLADO 2014'!Tema_3</definedName>
    <definedName name="Tema_3" localSheetId="28">'[18]REPORTE DETALLADO 2014'!Tema_3</definedName>
    <definedName name="Tema_3" localSheetId="8">'GOB. EDO'!Tema_3</definedName>
    <definedName name="Tema_3" localSheetId="26">'[18]REPORTE DETALLADO 2014'!Tema_3</definedName>
    <definedName name="Tema_3" localSheetId="35">'[18]REPORTE DETALLADO 2014'!Tema_3</definedName>
    <definedName name="Tema_3" localSheetId="36">'[18]REPORTE DETALLADO 2014'!Tema_3</definedName>
    <definedName name="Tema_3" localSheetId="27">'[18]REPORTE DETALLADO 2014'!Tema_3</definedName>
    <definedName name="Tema_3" localSheetId="9">'R. SUB'!Tema_3</definedName>
    <definedName name="Tema_3">'BALANZA DE COMPROBACION'!Tema_3</definedName>
    <definedName name="Tema_4" localSheetId="7">'BALANZA DE COMPROBACION'!Tema_4</definedName>
    <definedName name="Tema_4" localSheetId="31">'[18]REPORTE DETALLADO 2014'!Tema_4</definedName>
    <definedName name="Tema_4" localSheetId="32">'[18]REPORTE DETALLADO 2014'!Tema_4</definedName>
    <definedName name="Tema_4" localSheetId="33">'[18]REPORTE DETALLADO 2014'!Tema_4</definedName>
    <definedName name="Tema_4" localSheetId="12">'CTAS. BAN'!Tema_4</definedName>
    <definedName name="Tema_4" localSheetId="10">'DET. SUB.'!Tema_4</definedName>
    <definedName name="Tema_4" localSheetId="25">'[18]REPORTE DETALLADO 2014'!Tema_4</definedName>
    <definedName name="Tema_4" localSheetId="30">'[18]REPORTE DETALLADO 2014'!Tema_4</definedName>
    <definedName name="Tema_4" localSheetId="29">'[18]REPORTE DETALLADO 2014'!Tema_4</definedName>
    <definedName name="Tema_4" localSheetId="24">'[18]REPORTE DETALLADO 2014'!Tema_4</definedName>
    <definedName name="Tema_4" localSheetId="34">'[18]REPORTE DETALLADO 2014'!Tema_4</definedName>
    <definedName name="Tema_4" localSheetId="28">'[18]REPORTE DETALLADO 2014'!Tema_4</definedName>
    <definedName name="Tema_4" localSheetId="8">'GOB. EDO'!Tema_4</definedName>
    <definedName name="Tema_4" localSheetId="26">'[18]REPORTE DETALLADO 2014'!Tema_4</definedName>
    <definedName name="Tema_4" localSheetId="35">'[18]REPORTE DETALLADO 2014'!Tema_4</definedName>
    <definedName name="Tema_4" localSheetId="36">'[18]REPORTE DETALLADO 2014'!Tema_4</definedName>
    <definedName name="Tema_4" localSheetId="27">'[18]REPORTE DETALLADO 2014'!Tema_4</definedName>
    <definedName name="Tema_4" localSheetId="9">'R. SUB'!Tema_4</definedName>
    <definedName name="Tema_4">'BALANZA DE COMPROBACION'!Tema_4</definedName>
    <definedName name="Tema_5" localSheetId="7">'BALANZA DE COMPROBACION'!Tema_5</definedName>
    <definedName name="Tema_5" localSheetId="31">'[18]REPORTE DETALLADO 2014'!Tema_5</definedName>
    <definedName name="Tema_5" localSheetId="32">'[18]REPORTE DETALLADO 2014'!Tema_5</definedName>
    <definedName name="Tema_5" localSheetId="33">'[18]REPORTE DETALLADO 2014'!Tema_5</definedName>
    <definedName name="Tema_5" localSheetId="12">'CTAS. BAN'!Tema_5</definedName>
    <definedName name="Tema_5" localSheetId="10">'DET. SUB.'!Tema_5</definedName>
    <definedName name="Tema_5" localSheetId="25">'[18]REPORTE DETALLADO 2014'!Tema_5</definedName>
    <definedName name="Tema_5" localSheetId="30">'[18]REPORTE DETALLADO 2014'!Tema_5</definedName>
    <definedName name="Tema_5" localSheetId="29">'[18]REPORTE DETALLADO 2014'!Tema_5</definedName>
    <definedName name="Tema_5" localSheetId="24">'[18]REPORTE DETALLADO 2014'!Tema_5</definedName>
    <definedName name="Tema_5" localSheetId="34">'[18]REPORTE DETALLADO 2014'!Tema_5</definedName>
    <definedName name="Tema_5" localSheetId="28">'[18]REPORTE DETALLADO 2014'!Tema_5</definedName>
    <definedName name="Tema_5" localSheetId="8">'GOB. EDO'!Tema_5</definedName>
    <definedName name="Tema_5" localSheetId="26">'[18]REPORTE DETALLADO 2014'!Tema_5</definedName>
    <definedName name="Tema_5" localSheetId="35">'[18]REPORTE DETALLADO 2014'!Tema_5</definedName>
    <definedName name="Tema_5" localSheetId="36">'[18]REPORTE DETALLADO 2014'!Tema_5</definedName>
    <definedName name="Tema_5" localSheetId="27">'[18]REPORTE DETALLADO 2014'!Tema_5</definedName>
    <definedName name="Tema_5" localSheetId="9">'R. SUB'!Tema_5</definedName>
    <definedName name="Tema_5">'BALANZA DE COMPROBACION'!Tema_5</definedName>
    <definedName name="Tema_6" localSheetId="7">'BALANZA DE COMPROBACION'!Tema_6</definedName>
    <definedName name="Tema_6" localSheetId="31">'[18]REPORTE DETALLADO 2014'!Tema_6</definedName>
    <definedName name="Tema_6" localSheetId="32">'[18]REPORTE DETALLADO 2014'!Tema_6</definedName>
    <definedName name="Tema_6" localSheetId="33">'[18]REPORTE DETALLADO 2014'!Tema_6</definedName>
    <definedName name="Tema_6" localSheetId="12">'CTAS. BAN'!Tema_6</definedName>
    <definedName name="Tema_6" localSheetId="10">'DET. SUB.'!Tema_6</definedName>
    <definedName name="Tema_6" localSheetId="25">'[18]REPORTE DETALLADO 2014'!Tema_6</definedName>
    <definedName name="Tema_6" localSheetId="30">'[18]REPORTE DETALLADO 2014'!Tema_6</definedName>
    <definedName name="Tema_6" localSheetId="29">'[18]REPORTE DETALLADO 2014'!Tema_6</definedName>
    <definedName name="Tema_6" localSheetId="24">'[18]REPORTE DETALLADO 2014'!Tema_6</definedName>
    <definedName name="Tema_6" localSheetId="34">'[18]REPORTE DETALLADO 2014'!Tema_6</definedName>
    <definedName name="Tema_6" localSheetId="28">'[18]REPORTE DETALLADO 2014'!Tema_6</definedName>
    <definedName name="Tema_6" localSheetId="8">'GOB. EDO'!Tema_6</definedName>
    <definedName name="Tema_6" localSheetId="26">'[18]REPORTE DETALLADO 2014'!Tema_6</definedName>
    <definedName name="Tema_6" localSheetId="35">'[18]REPORTE DETALLADO 2014'!Tema_6</definedName>
    <definedName name="Tema_6" localSheetId="36">'[18]REPORTE DETALLADO 2014'!Tema_6</definedName>
    <definedName name="Tema_6" localSheetId="27">'[18]REPORTE DETALLADO 2014'!Tema_6</definedName>
    <definedName name="Tema_6" localSheetId="9">'R. SUB'!Tema_6</definedName>
    <definedName name="Tema_6">'BALANZA DE COMPROBACION'!Tema_6</definedName>
    <definedName name="_xlnm.Print_Titles" localSheetId="7">'BALANZA DE COMPROBACION'!$1:$8</definedName>
    <definedName name="_xlnm.Print_Titles" localSheetId="26">'INGRESOS PROPIOS'!$1:$8</definedName>
    <definedName name="Tot_horas_estatal" localSheetId="31">[19]est!#REF!</definedName>
    <definedName name="Tot_horas_estatal" localSheetId="32">[19]est!#REF!</definedName>
    <definedName name="Tot_horas_estatal" localSheetId="33">[19]est!#REF!</definedName>
    <definedName name="Tot_horas_estatal" localSheetId="25">[19]est!#REF!</definedName>
    <definedName name="Tot_horas_estatal" localSheetId="30">[19]est!#REF!</definedName>
    <definedName name="Tot_horas_estatal" localSheetId="29">[19]est!#REF!</definedName>
    <definedName name="Tot_horas_estatal" localSheetId="24">[19]est!#REF!</definedName>
    <definedName name="Tot_horas_estatal" localSheetId="34">[19]est!#REF!</definedName>
    <definedName name="Tot_horas_estatal" localSheetId="28">[19]est!#REF!</definedName>
    <definedName name="Tot_horas_estatal" localSheetId="26">[19]est!#REF!</definedName>
    <definedName name="Tot_horas_estatal" localSheetId="35">[19]est!#REF!</definedName>
    <definedName name="Tot_horas_estatal" localSheetId="27">[19]est!#REF!</definedName>
    <definedName name="Tot_horas_estatal">[19]est!#REF!</definedName>
    <definedName name="Tot_horas_estatal_1" localSheetId="31">[19]est!#REF!</definedName>
    <definedName name="Tot_horas_estatal_1" localSheetId="32">[19]est!#REF!</definedName>
    <definedName name="Tot_horas_estatal_1" localSheetId="33">[19]est!#REF!</definedName>
    <definedName name="Tot_horas_estatal_1" localSheetId="25">[19]est!#REF!</definedName>
    <definedName name="Tot_horas_estatal_1" localSheetId="30">[19]est!#REF!</definedName>
    <definedName name="Tot_horas_estatal_1" localSheetId="29">[19]est!#REF!</definedName>
    <definedName name="Tot_horas_estatal_1" localSheetId="24">[19]est!#REF!</definedName>
    <definedName name="Tot_horas_estatal_1" localSheetId="34">[19]est!#REF!</definedName>
    <definedName name="Tot_horas_estatal_1" localSheetId="28">[19]est!#REF!</definedName>
    <definedName name="Tot_horas_estatal_1" localSheetId="26">[19]est!#REF!</definedName>
    <definedName name="Tot_horas_estatal_1" localSheetId="35">[19]est!#REF!</definedName>
    <definedName name="Tot_horas_estatal_1" localSheetId="27">[19]est!#REF!</definedName>
    <definedName name="Tot_horas_estatal_1">[19]est!#REF!</definedName>
    <definedName name="Tot_horas_estatal_11" localSheetId="31">[19]est!#REF!</definedName>
    <definedName name="Tot_horas_estatal_11" localSheetId="32">[19]est!#REF!</definedName>
    <definedName name="Tot_horas_estatal_11" localSheetId="33">[19]est!#REF!</definedName>
    <definedName name="Tot_horas_estatal_11" localSheetId="25">[19]est!#REF!</definedName>
    <definedName name="Tot_horas_estatal_11" localSheetId="30">[19]est!#REF!</definedName>
    <definedName name="Tot_horas_estatal_11" localSheetId="29">[19]est!#REF!</definedName>
    <definedName name="Tot_horas_estatal_11" localSheetId="24">[19]est!#REF!</definedName>
    <definedName name="Tot_horas_estatal_11" localSheetId="34">[19]est!#REF!</definedName>
    <definedName name="Tot_horas_estatal_11" localSheetId="28">[19]est!#REF!</definedName>
    <definedName name="Tot_horas_estatal_11" localSheetId="26">[19]est!#REF!</definedName>
    <definedName name="Tot_horas_estatal_11" localSheetId="35">[19]est!#REF!</definedName>
    <definedName name="Tot_horas_estatal_11" localSheetId="27">[19]est!#REF!</definedName>
    <definedName name="Tot_horas_estatal_11">[19]est!#REF!</definedName>
    <definedName name="Tot_horas_estatal_20" localSheetId="31">[19]est!#REF!</definedName>
    <definedName name="Tot_horas_estatal_20" localSheetId="32">[19]est!#REF!</definedName>
    <definedName name="Tot_horas_estatal_20" localSheetId="33">[19]est!#REF!</definedName>
    <definedName name="Tot_horas_estatal_20" localSheetId="25">[19]est!#REF!</definedName>
    <definedName name="Tot_horas_estatal_20" localSheetId="30">[19]est!#REF!</definedName>
    <definedName name="Tot_horas_estatal_20" localSheetId="29">[19]est!#REF!</definedName>
    <definedName name="Tot_horas_estatal_20" localSheetId="24">[19]est!#REF!</definedName>
    <definedName name="Tot_horas_estatal_20" localSheetId="34">[19]est!#REF!</definedName>
    <definedName name="Tot_horas_estatal_20" localSheetId="28">[19]est!#REF!</definedName>
    <definedName name="Tot_horas_estatal_20" localSheetId="26">[19]est!#REF!</definedName>
    <definedName name="Tot_horas_estatal_20" localSheetId="35">[19]est!#REF!</definedName>
    <definedName name="Tot_horas_estatal_20" localSheetId="27">[19]est!#REF!</definedName>
    <definedName name="Tot_horas_estatal_20">[19]est!#REF!</definedName>
    <definedName name="Tot_horas_estatal_4" localSheetId="31">[19]est!#REF!</definedName>
    <definedName name="Tot_horas_estatal_4" localSheetId="32">[19]est!#REF!</definedName>
    <definedName name="Tot_horas_estatal_4" localSheetId="33">[19]est!#REF!</definedName>
    <definedName name="Tot_horas_estatal_4" localSheetId="25">[19]est!#REF!</definedName>
    <definedName name="Tot_horas_estatal_4" localSheetId="30">[19]est!#REF!</definedName>
    <definedName name="Tot_horas_estatal_4" localSheetId="29">[19]est!#REF!</definedName>
    <definedName name="Tot_horas_estatal_4" localSheetId="24">[19]est!#REF!</definedName>
    <definedName name="Tot_horas_estatal_4" localSheetId="34">[19]est!#REF!</definedName>
    <definedName name="Tot_horas_estatal_4" localSheetId="28">[19]est!#REF!</definedName>
    <definedName name="Tot_horas_estatal_4" localSheetId="26">[19]est!#REF!</definedName>
    <definedName name="Tot_horas_estatal_4" localSheetId="35">[19]est!#REF!</definedName>
    <definedName name="Tot_horas_estatal_4" localSheetId="27">[19]est!#REF!</definedName>
    <definedName name="Tot_horas_estatal_4">[19]est!#REF!</definedName>
    <definedName name="Tot_horas_QRO" localSheetId="31">'[20]6'!#REF!</definedName>
    <definedName name="Tot_horas_QRO" localSheetId="32">'[20]6'!#REF!</definedName>
    <definedName name="Tot_horas_QRO" localSheetId="33">'[20]6'!#REF!</definedName>
    <definedName name="Tot_horas_QRO" localSheetId="25">'[20]6'!#REF!</definedName>
    <definedName name="Tot_horas_QRO" localSheetId="30">'[20]6'!#REF!</definedName>
    <definedName name="Tot_horas_QRO" localSheetId="29">'[20]6'!#REF!</definedName>
    <definedName name="Tot_horas_QRO" localSheetId="24">'[20]6'!#REF!</definedName>
    <definedName name="Tot_horas_QRO" localSheetId="34">'[20]6'!#REF!</definedName>
    <definedName name="Tot_horas_QRO" localSheetId="28">'[20]6'!#REF!</definedName>
    <definedName name="Tot_horas_QRO" localSheetId="26">'[20]6'!#REF!</definedName>
    <definedName name="Tot_horas_QRO" localSheetId="35">'[20]6'!#REF!</definedName>
    <definedName name="Tot_horas_QRO" localSheetId="27">'[20]6'!#REF!</definedName>
    <definedName name="Tot_horas_QRO">'[20]6'!#REF!</definedName>
    <definedName name="Tot_horas_QRO_1" localSheetId="31">'[20]6'!#REF!</definedName>
    <definedName name="Tot_horas_QRO_1" localSheetId="32">'[20]6'!#REF!</definedName>
    <definedName name="Tot_horas_QRO_1" localSheetId="33">'[20]6'!#REF!</definedName>
    <definedName name="Tot_horas_QRO_1" localSheetId="25">'[20]6'!#REF!</definedName>
    <definedName name="Tot_horas_QRO_1" localSheetId="30">'[20]6'!#REF!</definedName>
    <definedName name="Tot_horas_QRO_1" localSheetId="29">'[20]6'!#REF!</definedName>
    <definedName name="Tot_horas_QRO_1" localSheetId="24">'[20]6'!#REF!</definedName>
    <definedName name="Tot_horas_QRO_1" localSheetId="34">'[20]6'!#REF!</definedName>
    <definedName name="Tot_horas_QRO_1" localSheetId="28">'[20]6'!#REF!</definedName>
    <definedName name="Tot_horas_QRO_1" localSheetId="26">'[20]6'!#REF!</definedName>
    <definedName name="Tot_horas_QRO_1" localSheetId="35">'[20]6'!#REF!</definedName>
    <definedName name="Tot_horas_QRO_1" localSheetId="27">'[20]6'!#REF!</definedName>
    <definedName name="Tot_horas_QRO_1">'[20]6'!#REF!</definedName>
    <definedName name="Tot_horas_QRO_11" localSheetId="31">'[20]6'!#REF!</definedName>
    <definedName name="Tot_horas_QRO_11" localSheetId="32">'[20]6'!#REF!</definedName>
    <definedName name="Tot_horas_QRO_11" localSheetId="33">'[20]6'!#REF!</definedName>
    <definedName name="Tot_horas_QRO_11" localSheetId="25">'[20]6'!#REF!</definedName>
    <definedName name="Tot_horas_QRO_11" localSheetId="30">'[20]6'!#REF!</definedName>
    <definedName name="Tot_horas_QRO_11" localSheetId="29">'[20]6'!#REF!</definedName>
    <definedName name="Tot_horas_QRO_11" localSheetId="24">'[20]6'!#REF!</definedName>
    <definedName name="Tot_horas_QRO_11" localSheetId="34">'[20]6'!#REF!</definedName>
    <definedName name="Tot_horas_QRO_11" localSheetId="28">'[20]6'!#REF!</definedName>
    <definedName name="Tot_horas_QRO_11" localSheetId="26">'[20]6'!#REF!</definedName>
    <definedName name="Tot_horas_QRO_11" localSheetId="35">'[20]6'!#REF!</definedName>
    <definedName name="Tot_horas_QRO_11" localSheetId="27">'[20]6'!#REF!</definedName>
    <definedName name="Tot_horas_QRO_11">'[20]6'!#REF!</definedName>
    <definedName name="Tot_horas_QRO_20" localSheetId="31">'[20]6'!#REF!</definedName>
    <definedName name="Tot_horas_QRO_20" localSheetId="32">'[20]6'!#REF!</definedName>
    <definedName name="Tot_horas_QRO_20" localSheetId="33">'[20]6'!#REF!</definedName>
    <definedName name="Tot_horas_QRO_20" localSheetId="25">'[20]6'!#REF!</definedName>
    <definedName name="Tot_horas_QRO_20" localSheetId="30">'[20]6'!#REF!</definedName>
    <definedName name="Tot_horas_QRO_20" localSheetId="29">'[20]6'!#REF!</definedName>
    <definedName name="Tot_horas_QRO_20" localSheetId="24">'[20]6'!#REF!</definedName>
    <definedName name="Tot_horas_QRO_20" localSheetId="34">'[20]6'!#REF!</definedName>
    <definedName name="Tot_horas_QRO_20" localSheetId="28">'[20]6'!#REF!</definedName>
    <definedName name="Tot_horas_QRO_20" localSheetId="26">'[20]6'!#REF!</definedName>
    <definedName name="Tot_horas_QRO_20" localSheetId="35">'[20]6'!#REF!</definedName>
    <definedName name="Tot_horas_QRO_20" localSheetId="27">'[20]6'!#REF!</definedName>
    <definedName name="Tot_horas_QRO_20">'[20]6'!#REF!</definedName>
    <definedName name="Tot_horas_QRO_4" localSheetId="31">'[20]6'!#REF!</definedName>
    <definedName name="Tot_horas_QRO_4" localSheetId="32">'[20]6'!#REF!</definedName>
    <definedName name="Tot_horas_QRO_4" localSheetId="33">'[20]6'!#REF!</definedName>
    <definedName name="Tot_horas_QRO_4" localSheetId="25">'[20]6'!#REF!</definedName>
    <definedName name="Tot_horas_QRO_4" localSheetId="30">'[20]6'!#REF!</definedName>
    <definedName name="Tot_horas_QRO_4" localSheetId="29">'[20]6'!#REF!</definedName>
    <definedName name="Tot_horas_QRO_4" localSheetId="24">'[20]6'!#REF!</definedName>
    <definedName name="Tot_horas_QRO_4" localSheetId="34">'[20]6'!#REF!</definedName>
    <definedName name="Tot_horas_QRO_4" localSheetId="28">'[20]6'!#REF!</definedName>
    <definedName name="Tot_horas_QRO_4" localSheetId="26">'[20]6'!#REF!</definedName>
    <definedName name="Tot_horas_QRO_4" localSheetId="35">'[20]6'!#REF!</definedName>
    <definedName name="Tot_horas_QRO_4" localSheetId="27">'[20]6'!#REF!</definedName>
    <definedName name="Tot_horas_QRO_4">'[20]6'!#REF!</definedName>
    <definedName name="Tot_horas_SEP" localSheetId="31">'[20]6'!#REF!</definedName>
    <definedName name="Tot_horas_SEP" localSheetId="32">'[20]6'!#REF!</definedName>
    <definedName name="Tot_horas_SEP" localSheetId="33">'[20]6'!#REF!</definedName>
    <definedName name="Tot_horas_SEP" localSheetId="25">'[20]6'!#REF!</definedName>
    <definedName name="Tot_horas_SEP" localSheetId="30">'[20]6'!#REF!</definedName>
    <definedName name="Tot_horas_SEP" localSheetId="29">'[20]6'!#REF!</definedName>
    <definedName name="Tot_horas_SEP" localSheetId="24">'[20]6'!#REF!</definedName>
    <definedName name="Tot_horas_SEP" localSheetId="34">'[20]6'!#REF!</definedName>
    <definedName name="Tot_horas_SEP" localSheetId="28">'[20]6'!#REF!</definedName>
    <definedName name="Tot_horas_SEP" localSheetId="26">'[20]6'!#REF!</definedName>
    <definedName name="Tot_horas_SEP" localSheetId="35">'[20]6'!#REF!</definedName>
    <definedName name="Tot_horas_SEP" localSheetId="27">'[20]6'!#REF!</definedName>
    <definedName name="Tot_horas_SEP">'[20]6'!#REF!</definedName>
    <definedName name="Tot_horas_SEP_1" localSheetId="31">'[20]6'!#REF!</definedName>
    <definedName name="Tot_horas_SEP_1" localSheetId="32">'[20]6'!#REF!</definedName>
    <definedName name="Tot_horas_SEP_1" localSheetId="33">'[20]6'!#REF!</definedName>
    <definedName name="Tot_horas_SEP_1" localSheetId="25">'[20]6'!#REF!</definedName>
    <definedName name="Tot_horas_SEP_1" localSheetId="30">'[20]6'!#REF!</definedName>
    <definedName name="Tot_horas_SEP_1" localSheetId="29">'[20]6'!#REF!</definedName>
    <definedName name="Tot_horas_SEP_1" localSheetId="24">'[20]6'!#REF!</definedName>
    <definedName name="Tot_horas_SEP_1" localSheetId="34">'[20]6'!#REF!</definedName>
    <definedName name="Tot_horas_SEP_1" localSheetId="28">'[20]6'!#REF!</definedName>
    <definedName name="Tot_horas_SEP_1" localSheetId="26">'[20]6'!#REF!</definedName>
    <definedName name="Tot_horas_SEP_1" localSheetId="35">'[20]6'!#REF!</definedName>
    <definedName name="Tot_horas_SEP_1" localSheetId="27">'[20]6'!#REF!</definedName>
    <definedName name="Tot_horas_SEP_1">'[20]6'!#REF!</definedName>
    <definedName name="Tot_horas_SEP_11" localSheetId="31">'[20]6'!#REF!</definedName>
    <definedName name="Tot_horas_SEP_11" localSheetId="32">'[20]6'!#REF!</definedName>
    <definedName name="Tot_horas_SEP_11" localSheetId="33">'[20]6'!#REF!</definedName>
    <definedName name="Tot_horas_SEP_11" localSheetId="25">'[20]6'!#REF!</definedName>
    <definedName name="Tot_horas_SEP_11" localSheetId="30">'[20]6'!#REF!</definedName>
    <definedName name="Tot_horas_SEP_11" localSheetId="29">'[20]6'!#REF!</definedName>
    <definedName name="Tot_horas_SEP_11" localSheetId="24">'[20]6'!#REF!</definedName>
    <definedName name="Tot_horas_SEP_11" localSheetId="34">'[20]6'!#REF!</definedName>
    <definedName name="Tot_horas_SEP_11" localSheetId="28">'[20]6'!#REF!</definedName>
    <definedName name="Tot_horas_SEP_11" localSheetId="26">'[20]6'!#REF!</definedName>
    <definedName name="Tot_horas_SEP_11" localSheetId="35">'[20]6'!#REF!</definedName>
    <definedName name="Tot_horas_SEP_11" localSheetId="27">'[20]6'!#REF!</definedName>
    <definedName name="Tot_horas_SEP_11">'[20]6'!#REF!</definedName>
    <definedName name="Tot_horas_SEP_20" localSheetId="31">'[20]6'!#REF!</definedName>
    <definedName name="Tot_horas_SEP_20" localSheetId="32">'[20]6'!#REF!</definedName>
    <definedName name="Tot_horas_SEP_20" localSheetId="33">'[20]6'!#REF!</definedName>
    <definedName name="Tot_horas_SEP_20" localSheetId="25">'[20]6'!#REF!</definedName>
    <definedName name="Tot_horas_SEP_20" localSheetId="30">'[20]6'!#REF!</definedName>
    <definedName name="Tot_horas_SEP_20" localSheetId="29">'[20]6'!#REF!</definedName>
    <definedName name="Tot_horas_SEP_20" localSheetId="24">'[20]6'!#REF!</definedName>
    <definedName name="Tot_horas_SEP_20" localSheetId="34">'[20]6'!#REF!</definedName>
    <definedName name="Tot_horas_SEP_20" localSheetId="28">'[20]6'!#REF!</definedName>
    <definedName name="Tot_horas_SEP_20" localSheetId="26">'[20]6'!#REF!</definedName>
    <definedName name="Tot_horas_SEP_20" localSheetId="35">'[20]6'!#REF!</definedName>
    <definedName name="Tot_horas_SEP_20" localSheetId="27">'[20]6'!#REF!</definedName>
    <definedName name="Tot_horas_SEP_20">'[20]6'!#REF!</definedName>
    <definedName name="Tot_horas_SEP_4" localSheetId="31">'[20]6'!#REF!</definedName>
    <definedName name="Tot_horas_SEP_4" localSheetId="32">'[20]6'!#REF!</definedName>
    <definedName name="Tot_horas_SEP_4" localSheetId="33">'[20]6'!#REF!</definedName>
    <definedName name="Tot_horas_SEP_4" localSheetId="25">'[20]6'!#REF!</definedName>
    <definedName name="Tot_horas_SEP_4" localSheetId="30">'[20]6'!#REF!</definedName>
    <definedName name="Tot_horas_SEP_4" localSheetId="29">'[20]6'!#REF!</definedName>
    <definedName name="Tot_horas_SEP_4" localSheetId="24">'[20]6'!#REF!</definedName>
    <definedName name="Tot_horas_SEP_4" localSheetId="34">'[20]6'!#REF!</definedName>
    <definedName name="Tot_horas_SEP_4" localSheetId="28">'[20]6'!#REF!</definedName>
    <definedName name="Tot_horas_SEP_4" localSheetId="26">'[20]6'!#REF!</definedName>
    <definedName name="Tot_horas_SEP_4" localSheetId="35">'[20]6'!#REF!</definedName>
    <definedName name="Tot_horas_SEP_4" localSheetId="27">'[20]6'!#REF!</definedName>
    <definedName name="Tot_horas_SEP_4">'[20]6'!#REF!</definedName>
    <definedName name="TOT_plazas_Estatal" localSheetId="31">[19]est!#REF!</definedName>
    <definedName name="TOT_plazas_Estatal" localSheetId="32">[19]est!#REF!</definedName>
    <definedName name="TOT_plazas_Estatal" localSheetId="33">[19]est!#REF!</definedName>
    <definedName name="TOT_plazas_Estatal" localSheetId="25">[19]est!#REF!</definedName>
    <definedName name="TOT_plazas_Estatal" localSheetId="30">[19]est!#REF!</definedName>
    <definedName name="TOT_plazas_Estatal" localSheetId="29">[19]est!#REF!</definedName>
    <definedName name="TOT_plazas_Estatal" localSheetId="24">[19]est!#REF!</definedName>
    <definedName name="TOT_plazas_Estatal" localSheetId="34">[19]est!#REF!</definedName>
    <definedName name="TOT_plazas_Estatal" localSheetId="28">[19]est!#REF!</definedName>
    <definedName name="TOT_plazas_Estatal" localSheetId="26">[19]est!#REF!</definedName>
    <definedName name="TOT_plazas_Estatal" localSheetId="35">[19]est!#REF!</definedName>
    <definedName name="TOT_plazas_Estatal" localSheetId="27">[19]est!#REF!</definedName>
    <definedName name="TOT_plazas_Estatal">[19]est!#REF!</definedName>
    <definedName name="TOT_plazas_Estatal_1" localSheetId="31">[19]est!#REF!</definedName>
    <definedName name="TOT_plazas_Estatal_1" localSheetId="32">[19]est!#REF!</definedName>
    <definedName name="TOT_plazas_Estatal_1" localSheetId="33">[19]est!#REF!</definedName>
    <definedName name="TOT_plazas_Estatal_1" localSheetId="25">[19]est!#REF!</definedName>
    <definedName name="TOT_plazas_Estatal_1" localSheetId="30">[19]est!#REF!</definedName>
    <definedName name="TOT_plazas_Estatal_1" localSheetId="29">[19]est!#REF!</definedName>
    <definedName name="TOT_plazas_Estatal_1" localSheetId="24">[19]est!#REF!</definedName>
    <definedName name="TOT_plazas_Estatal_1" localSheetId="34">[19]est!#REF!</definedName>
    <definedName name="TOT_plazas_Estatal_1" localSheetId="28">[19]est!#REF!</definedName>
    <definedName name="TOT_plazas_Estatal_1" localSheetId="26">[19]est!#REF!</definedName>
    <definedName name="TOT_plazas_Estatal_1" localSheetId="35">[19]est!#REF!</definedName>
    <definedName name="TOT_plazas_Estatal_1" localSheetId="27">[19]est!#REF!</definedName>
    <definedName name="TOT_plazas_Estatal_1">[19]est!#REF!</definedName>
    <definedName name="TOT_plazas_Estatal_11" localSheetId="31">[19]est!#REF!</definedName>
    <definedName name="TOT_plazas_Estatal_11" localSheetId="32">[19]est!#REF!</definedName>
    <definedName name="TOT_plazas_Estatal_11" localSheetId="33">[19]est!#REF!</definedName>
    <definedName name="TOT_plazas_Estatal_11" localSheetId="25">[19]est!#REF!</definedName>
    <definedName name="TOT_plazas_Estatal_11" localSheetId="30">[19]est!#REF!</definedName>
    <definedName name="TOT_plazas_Estatal_11" localSheetId="29">[19]est!#REF!</definedName>
    <definedName name="TOT_plazas_Estatal_11" localSheetId="24">[19]est!#REF!</definedName>
    <definedName name="TOT_plazas_Estatal_11" localSheetId="34">[19]est!#REF!</definedName>
    <definedName name="TOT_plazas_Estatal_11" localSheetId="28">[19]est!#REF!</definedName>
    <definedName name="TOT_plazas_Estatal_11" localSheetId="26">[19]est!#REF!</definedName>
    <definedName name="TOT_plazas_Estatal_11" localSheetId="35">[19]est!#REF!</definedName>
    <definedName name="TOT_plazas_Estatal_11" localSheetId="27">[19]est!#REF!</definedName>
    <definedName name="TOT_plazas_Estatal_11">[19]est!#REF!</definedName>
    <definedName name="TOT_plazas_Estatal_20" localSheetId="31">[19]est!#REF!</definedName>
    <definedName name="TOT_plazas_Estatal_20" localSheetId="32">[19]est!#REF!</definedName>
    <definedName name="TOT_plazas_Estatal_20" localSheetId="33">[19]est!#REF!</definedName>
    <definedName name="TOT_plazas_Estatal_20" localSheetId="25">[19]est!#REF!</definedName>
    <definedName name="TOT_plazas_Estatal_20" localSheetId="30">[19]est!#REF!</definedName>
    <definedName name="TOT_plazas_Estatal_20" localSheetId="29">[19]est!#REF!</definedName>
    <definedName name="TOT_plazas_Estatal_20" localSheetId="24">[19]est!#REF!</definedName>
    <definedName name="TOT_plazas_Estatal_20" localSheetId="34">[19]est!#REF!</definedName>
    <definedName name="TOT_plazas_Estatal_20" localSheetId="28">[19]est!#REF!</definedName>
    <definedName name="TOT_plazas_Estatal_20" localSheetId="26">[19]est!#REF!</definedName>
    <definedName name="TOT_plazas_Estatal_20" localSheetId="35">[19]est!#REF!</definedName>
    <definedName name="TOT_plazas_Estatal_20" localSheetId="27">[19]est!#REF!</definedName>
    <definedName name="TOT_plazas_Estatal_20">[19]est!#REF!</definedName>
    <definedName name="TOT_plazas_Estatal_4" localSheetId="31">[19]est!#REF!</definedName>
    <definedName name="TOT_plazas_Estatal_4" localSheetId="32">[19]est!#REF!</definedName>
    <definedName name="TOT_plazas_Estatal_4" localSheetId="33">[19]est!#REF!</definedName>
    <definedName name="TOT_plazas_Estatal_4" localSheetId="25">[19]est!#REF!</definedName>
    <definedName name="TOT_plazas_Estatal_4" localSheetId="30">[19]est!#REF!</definedName>
    <definedName name="TOT_plazas_Estatal_4" localSheetId="29">[19]est!#REF!</definedName>
    <definedName name="TOT_plazas_Estatal_4" localSheetId="24">[19]est!#REF!</definedName>
    <definedName name="TOT_plazas_Estatal_4" localSheetId="34">[19]est!#REF!</definedName>
    <definedName name="TOT_plazas_Estatal_4" localSheetId="28">[19]est!#REF!</definedName>
    <definedName name="TOT_plazas_Estatal_4" localSheetId="26">[19]est!#REF!</definedName>
    <definedName name="TOT_plazas_Estatal_4" localSheetId="35">[19]est!#REF!</definedName>
    <definedName name="TOT_plazas_Estatal_4" localSheetId="27">[19]est!#REF!</definedName>
    <definedName name="TOT_plazas_Estatal_4">[19]est!#REF!</definedName>
    <definedName name="Tot_plazas_QRO" localSheetId="31">'[20]6'!#REF!</definedName>
    <definedName name="Tot_plazas_QRO" localSheetId="32">'[20]6'!#REF!</definedName>
    <definedName name="Tot_plazas_QRO" localSheetId="33">'[20]6'!#REF!</definedName>
    <definedName name="Tot_plazas_QRO" localSheetId="25">'[20]6'!#REF!</definedName>
    <definedName name="Tot_plazas_QRO" localSheetId="30">'[20]6'!#REF!</definedName>
    <definedName name="Tot_plazas_QRO" localSheetId="29">'[20]6'!#REF!</definedName>
    <definedName name="Tot_plazas_QRO" localSheetId="24">'[20]6'!#REF!</definedName>
    <definedName name="Tot_plazas_QRO" localSheetId="34">'[20]6'!#REF!</definedName>
    <definedName name="Tot_plazas_QRO" localSheetId="28">'[20]6'!#REF!</definedName>
    <definedName name="Tot_plazas_QRO" localSheetId="26">'[20]6'!#REF!</definedName>
    <definedName name="Tot_plazas_QRO" localSheetId="35">'[20]6'!#REF!</definedName>
    <definedName name="Tot_plazas_QRO" localSheetId="27">'[20]6'!#REF!</definedName>
    <definedName name="Tot_plazas_QRO">'[20]6'!#REF!</definedName>
    <definedName name="Tot_plazas_QRO_1" localSheetId="31">'[20]6'!#REF!</definedName>
    <definedName name="Tot_plazas_QRO_1" localSheetId="32">'[20]6'!#REF!</definedName>
    <definedName name="Tot_plazas_QRO_1" localSheetId="33">'[20]6'!#REF!</definedName>
    <definedName name="Tot_plazas_QRO_1" localSheetId="25">'[20]6'!#REF!</definedName>
    <definedName name="Tot_plazas_QRO_1" localSheetId="30">'[20]6'!#REF!</definedName>
    <definedName name="Tot_plazas_QRO_1" localSheetId="29">'[20]6'!#REF!</definedName>
    <definedName name="Tot_plazas_QRO_1" localSheetId="24">'[20]6'!#REF!</definedName>
    <definedName name="Tot_plazas_QRO_1" localSheetId="34">'[20]6'!#REF!</definedName>
    <definedName name="Tot_plazas_QRO_1" localSheetId="28">'[20]6'!#REF!</definedName>
    <definedName name="Tot_plazas_QRO_1" localSheetId="26">'[20]6'!#REF!</definedName>
    <definedName name="Tot_plazas_QRO_1" localSheetId="35">'[20]6'!#REF!</definedName>
    <definedName name="Tot_plazas_QRO_1" localSheetId="27">'[20]6'!#REF!</definedName>
    <definedName name="Tot_plazas_QRO_1">'[20]6'!#REF!</definedName>
    <definedName name="Tot_plazas_QRO_11" localSheetId="31">'[20]6'!#REF!</definedName>
    <definedName name="Tot_plazas_QRO_11" localSheetId="32">'[20]6'!#REF!</definedName>
    <definedName name="Tot_plazas_QRO_11" localSheetId="33">'[20]6'!#REF!</definedName>
    <definedName name="Tot_plazas_QRO_11" localSheetId="25">'[20]6'!#REF!</definedName>
    <definedName name="Tot_plazas_QRO_11" localSheetId="30">'[20]6'!#REF!</definedName>
    <definedName name="Tot_plazas_QRO_11" localSheetId="29">'[20]6'!#REF!</definedName>
    <definedName name="Tot_plazas_QRO_11" localSheetId="24">'[20]6'!#REF!</definedName>
    <definedName name="Tot_plazas_QRO_11" localSheetId="34">'[20]6'!#REF!</definedName>
    <definedName name="Tot_plazas_QRO_11" localSheetId="28">'[20]6'!#REF!</definedName>
    <definedName name="Tot_plazas_QRO_11" localSheetId="26">'[20]6'!#REF!</definedName>
    <definedName name="Tot_plazas_QRO_11" localSheetId="35">'[20]6'!#REF!</definedName>
    <definedName name="Tot_plazas_QRO_11" localSheetId="27">'[20]6'!#REF!</definedName>
    <definedName name="Tot_plazas_QRO_11">'[20]6'!#REF!</definedName>
    <definedName name="Tot_plazas_QRO_20" localSheetId="31">'[20]6'!#REF!</definedName>
    <definedName name="Tot_plazas_QRO_20" localSheetId="32">'[20]6'!#REF!</definedName>
    <definedName name="Tot_plazas_QRO_20" localSheetId="33">'[20]6'!#REF!</definedName>
    <definedName name="Tot_plazas_QRO_20" localSheetId="25">'[20]6'!#REF!</definedName>
    <definedName name="Tot_plazas_QRO_20" localSheetId="30">'[20]6'!#REF!</definedName>
    <definedName name="Tot_plazas_QRO_20" localSheetId="29">'[20]6'!#REF!</definedName>
    <definedName name="Tot_plazas_QRO_20" localSheetId="24">'[20]6'!#REF!</definedName>
    <definedName name="Tot_plazas_QRO_20" localSheetId="34">'[20]6'!#REF!</definedName>
    <definedName name="Tot_plazas_QRO_20" localSheetId="28">'[20]6'!#REF!</definedName>
    <definedName name="Tot_plazas_QRO_20" localSheetId="26">'[20]6'!#REF!</definedName>
    <definedName name="Tot_plazas_QRO_20" localSheetId="35">'[20]6'!#REF!</definedName>
    <definedName name="Tot_plazas_QRO_20" localSheetId="27">'[20]6'!#REF!</definedName>
    <definedName name="Tot_plazas_QRO_20">'[20]6'!#REF!</definedName>
    <definedName name="Tot_plazas_QRO_4" localSheetId="31">'[20]6'!#REF!</definedName>
    <definedName name="Tot_plazas_QRO_4" localSheetId="32">'[20]6'!#REF!</definedName>
    <definedName name="Tot_plazas_QRO_4" localSheetId="33">'[20]6'!#REF!</definedName>
    <definedName name="Tot_plazas_QRO_4" localSheetId="25">'[20]6'!#REF!</definedName>
    <definedName name="Tot_plazas_QRO_4" localSheetId="30">'[20]6'!#REF!</definedName>
    <definedName name="Tot_plazas_QRO_4" localSheetId="29">'[20]6'!#REF!</definedName>
    <definedName name="Tot_plazas_QRO_4" localSheetId="24">'[20]6'!#REF!</definedName>
    <definedName name="Tot_plazas_QRO_4" localSheetId="34">'[20]6'!#REF!</definedName>
    <definedName name="Tot_plazas_QRO_4" localSheetId="28">'[20]6'!#REF!</definedName>
    <definedName name="Tot_plazas_QRO_4" localSheetId="26">'[20]6'!#REF!</definedName>
    <definedName name="Tot_plazas_QRO_4" localSheetId="35">'[20]6'!#REF!</definedName>
    <definedName name="Tot_plazas_QRO_4" localSheetId="27">'[20]6'!#REF!</definedName>
    <definedName name="Tot_plazas_QRO_4">'[20]6'!#REF!</definedName>
    <definedName name="Tot_plazas_SEP" localSheetId="31">'[20]6'!#REF!</definedName>
    <definedName name="Tot_plazas_SEP" localSheetId="32">'[20]6'!#REF!</definedName>
    <definedName name="Tot_plazas_SEP" localSheetId="33">'[20]6'!#REF!</definedName>
    <definedName name="Tot_plazas_SEP" localSheetId="25">'[20]6'!#REF!</definedName>
    <definedName name="Tot_plazas_SEP" localSheetId="30">'[20]6'!#REF!</definedName>
    <definedName name="Tot_plazas_SEP" localSheetId="29">'[20]6'!#REF!</definedName>
    <definedName name="Tot_plazas_SEP" localSheetId="24">'[20]6'!#REF!</definedName>
    <definedName name="Tot_plazas_SEP" localSheetId="34">'[20]6'!#REF!</definedName>
    <definedName name="Tot_plazas_SEP" localSheetId="28">'[20]6'!#REF!</definedName>
    <definedName name="Tot_plazas_SEP" localSheetId="26">'[20]6'!#REF!</definedName>
    <definedName name="Tot_plazas_SEP" localSheetId="35">'[20]6'!#REF!</definedName>
    <definedName name="Tot_plazas_SEP" localSheetId="27">'[20]6'!#REF!</definedName>
    <definedName name="Tot_plazas_SEP">'[20]6'!#REF!</definedName>
    <definedName name="Tot_plazas_SEP_1" localSheetId="31">'[20]6'!#REF!</definedName>
    <definedName name="Tot_plazas_SEP_1" localSheetId="32">'[20]6'!#REF!</definedName>
    <definedName name="Tot_plazas_SEP_1" localSheetId="33">'[20]6'!#REF!</definedName>
    <definedName name="Tot_plazas_SEP_1" localSheetId="25">'[20]6'!#REF!</definedName>
    <definedName name="Tot_plazas_SEP_1" localSheetId="30">'[20]6'!#REF!</definedName>
    <definedName name="Tot_plazas_SEP_1" localSheetId="29">'[20]6'!#REF!</definedName>
    <definedName name="Tot_plazas_SEP_1" localSheetId="24">'[20]6'!#REF!</definedName>
    <definedName name="Tot_plazas_SEP_1" localSheetId="34">'[20]6'!#REF!</definedName>
    <definedName name="Tot_plazas_SEP_1" localSheetId="28">'[20]6'!#REF!</definedName>
    <definedName name="Tot_plazas_SEP_1" localSheetId="26">'[20]6'!#REF!</definedName>
    <definedName name="Tot_plazas_SEP_1" localSheetId="35">'[20]6'!#REF!</definedName>
    <definedName name="Tot_plazas_SEP_1" localSheetId="27">'[20]6'!#REF!</definedName>
    <definedName name="Tot_plazas_SEP_1">'[20]6'!#REF!</definedName>
    <definedName name="Tot_plazas_SEP_11" localSheetId="31">'[20]6'!#REF!</definedName>
    <definedName name="Tot_plazas_SEP_11" localSheetId="32">'[20]6'!#REF!</definedName>
    <definedName name="Tot_plazas_SEP_11" localSheetId="33">'[20]6'!#REF!</definedName>
    <definedName name="Tot_plazas_SEP_11" localSheetId="25">'[20]6'!#REF!</definedName>
    <definedName name="Tot_plazas_SEP_11" localSheetId="30">'[20]6'!#REF!</definedName>
    <definedName name="Tot_plazas_SEP_11" localSheetId="29">'[20]6'!#REF!</definedName>
    <definedName name="Tot_plazas_SEP_11" localSheetId="24">'[20]6'!#REF!</definedName>
    <definedName name="Tot_plazas_SEP_11" localSheetId="34">'[20]6'!#REF!</definedName>
    <definedName name="Tot_plazas_SEP_11" localSheetId="28">'[20]6'!#REF!</definedName>
    <definedName name="Tot_plazas_SEP_11" localSheetId="26">'[20]6'!#REF!</definedName>
    <definedName name="Tot_plazas_SEP_11" localSheetId="35">'[20]6'!#REF!</definedName>
    <definedName name="Tot_plazas_SEP_11" localSheetId="27">'[20]6'!#REF!</definedName>
    <definedName name="Tot_plazas_SEP_11">'[20]6'!#REF!</definedName>
    <definedName name="Tot_plazas_SEP_20" localSheetId="31">'[20]6'!#REF!</definedName>
    <definedName name="Tot_plazas_SEP_20" localSheetId="32">'[20]6'!#REF!</definedName>
    <definedName name="Tot_plazas_SEP_20" localSheetId="33">'[20]6'!#REF!</definedName>
    <definedName name="Tot_plazas_SEP_20" localSheetId="25">'[20]6'!#REF!</definedName>
    <definedName name="Tot_plazas_SEP_20" localSheetId="30">'[20]6'!#REF!</definedName>
    <definedName name="Tot_plazas_SEP_20" localSheetId="29">'[20]6'!#REF!</definedName>
    <definedName name="Tot_plazas_SEP_20" localSheetId="24">'[20]6'!#REF!</definedName>
    <definedName name="Tot_plazas_SEP_20" localSheetId="34">'[20]6'!#REF!</definedName>
    <definedName name="Tot_plazas_SEP_20" localSheetId="28">'[20]6'!#REF!</definedName>
    <definedName name="Tot_plazas_SEP_20" localSheetId="26">'[20]6'!#REF!</definedName>
    <definedName name="Tot_plazas_SEP_20" localSheetId="35">'[20]6'!#REF!</definedName>
    <definedName name="Tot_plazas_SEP_20" localSheetId="27">'[20]6'!#REF!</definedName>
    <definedName name="Tot_plazas_SEP_20">'[20]6'!#REF!</definedName>
    <definedName name="Tot_plazas_SEP_4" localSheetId="31">'[20]6'!#REF!</definedName>
    <definedName name="Tot_plazas_SEP_4" localSheetId="32">'[20]6'!#REF!</definedName>
    <definedName name="Tot_plazas_SEP_4" localSheetId="33">'[20]6'!#REF!</definedName>
    <definedName name="Tot_plazas_SEP_4" localSheetId="25">'[20]6'!#REF!</definedName>
    <definedName name="Tot_plazas_SEP_4" localSheetId="30">'[20]6'!#REF!</definedName>
    <definedName name="Tot_plazas_SEP_4" localSheetId="29">'[20]6'!#REF!</definedName>
    <definedName name="Tot_plazas_SEP_4" localSheetId="24">'[20]6'!#REF!</definedName>
    <definedName name="Tot_plazas_SEP_4" localSheetId="34">'[20]6'!#REF!</definedName>
    <definedName name="Tot_plazas_SEP_4" localSheetId="28">'[20]6'!#REF!</definedName>
    <definedName name="Tot_plazas_SEP_4" localSheetId="26">'[20]6'!#REF!</definedName>
    <definedName name="Tot_plazas_SEP_4" localSheetId="35">'[20]6'!#REF!</definedName>
    <definedName name="Tot_plazas_SEP_4" localSheetId="27">'[20]6'!#REF!</definedName>
    <definedName name="Tot_plazas_SEP_4">'[20]6'!#REF!</definedName>
    <definedName name="TOTAL" localSheetId="31">#REF!</definedName>
    <definedName name="TOTAL" localSheetId="32">#REF!</definedName>
    <definedName name="TOTAL" localSheetId="33">#REF!</definedName>
    <definedName name="TOTAL" localSheetId="25">#REF!</definedName>
    <definedName name="TOTAL" localSheetId="30">#REF!</definedName>
    <definedName name="TOTAL" localSheetId="29">#REF!</definedName>
    <definedName name="TOTAL" localSheetId="24">#REF!</definedName>
    <definedName name="TOTAL" localSheetId="34">#REF!</definedName>
    <definedName name="TOTAL" localSheetId="28">#REF!</definedName>
    <definedName name="TOTAL" localSheetId="26">#REF!</definedName>
    <definedName name="TOTAL" localSheetId="35">#REF!</definedName>
    <definedName name="TOTAL" localSheetId="27">#REF!</definedName>
    <definedName name="TOTAL">#REF!</definedName>
    <definedName name="TOTAL_1" localSheetId="31">#REF!</definedName>
    <definedName name="TOTAL_1" localSheetId="32">#REF!</definedName>
    <definedName name="TOTAL_1" localSheetId="33">#REF!</definedName>
    <definedName name="TOTAL_1" localSheetId="25">#REF!</definedName>
    <definedName name="TOTAL_1" localSheetId="30">#REF!</definedName>
    <definedName name="TOTAL_1" localSheetId="29">#REF!</definedName>
    <definedName name="TOTAL_1" localSheetId="24">#REF!</definedName>
    <definedName name="TOTAL_1" localSheetId="34">#REF!</definedName>
    <definedName name="TOTAL_1" localSheetId="28">#REF!</definedName>
    <definedName name="TOTAL_1" localSheetId="26">#REF!</definedName>
    <definedName name="TOTAL_1" localSheetId="35">#REF!</definedName>
    <definedName name="TOTAL_1" localSheetId="27">#REF!</definedName>
    <definedName name="TOTAL_1">#REF!</definedName>
    <definedName name="TOTAL_20" localSheetId="31">#REF!</definedName>
    <definedName name="TOTAL_20" localSheetId="32">#REF!</definedName>
    <definedName name="TOTAL_20" localSheetId="33">#REF!</definedName>
    <definedName name="TOTAL_20" localSheetId="25">#REF!</definedName>
    <definedName name="TOTAL_20" localSheetId="30">#REF!</definedName>
    <definedName name="TOTAL_20" localSheetId="29">#REF!</definedName>
    <definedName name="TOTAL_20" localSheetId="24">#REF!</definedName>
    <definedName name="TOTAL_20" localSheetId="34">#REF!</definedName>
    <definedName name="TOTAL_20" localSheetId="28">#REF!</definedName>
    <definedName name="TOTAL_20" localSheetId="26">#REF!</definedName>
    <definedName name="TOTAL_20" localSheetId="35">#REF!</definedName>
    <definedName name="TOTAL_20" localSheetId="27">#REF!</definedName>
    <definedName name="TOTAL_20">#REF!</definedName>
    <definedName name="TOTAL_4" localSheetId="31">#REF!</definedName>
    <definedName name="TOTAL_4" localSheetId="32">#REF!</definedName>
    <definedName name="TOTAL_4" localSheetId="33">#REF!</definedName>
    <definedName name="TOTAL_4" localSheetId="25">#REF!</definedName>
    <definedName name="TOTAL_4" localSheetId="30">#REF!</definedName>
    <definedName name="TOTAL_4" localSheetId="29">#REF!</definedName>
    <definedName name="TOTAL_4" localSheetId="24">#REF!</definedName>
    <definedName name="TOTAL_4" localSheetId="34">#REF!</definedName>
    <definedName name="TOTAL_4" localSheetId="28">#REF!</definedName>
    <definedName name="TOTAL_4" localSheetId="26">#REF!</definedName>
    <definedName name="TOTAL_4" localSheetId="35">#REF!</definedName>
    <definedName name="TOTAL_4" localSheetId="27">#REF!</definedName>
    <definedName name="TOTAL_4">#REF!</definedName>
    <definedName name="total_horas_edo" localSheetId="31">'[20]6'!#REF!</definedName>
    <definedName name="total_horas_edo" localSheetId="32">'[20]6'!#REF!</definedName>
    <definedName name="total_horas_edo" localSheetId="33">'[20]6'!#REF!</definedName>
    <definedName name="total_horas_edo" localSheetId="25">'[20]6'!#REF!</definedName>
    <definedName name="total_horas_edo" localSheetId="30">'[20]6'!#REF!</definedName>
    <definedName name="total_horas_edo" localSheetId="29">'[20]6'!#REF!</definedName>
    <definedName name="total_horas_edo" localSheetId="24">'[20]6'!#REF!</definedName>
    <definedName name="total_horas_edo" localSheetId="34">'[20]6'!#REF!</definedName>
    <definedName name="total_horas_edo" localSheetId="28">'[20]6'!#REF!</definedName>
    <definedName name="total_horas_edo" localSheetId="26">'[20]6'!#REF!</definedName>
    <definedName name="total_horas_edo" localSheetId="35">'[20]6'!#REF!</definedName>
    <definedName name="total_horas_edo" localSheetId="27">'[20]6'!#REF!</definedName>
    <definedName name="total_horas_edo">'[20]6'!#REF!</definedName>
    <definedName name="total_horas_edo_1" localSheetId="31">'[20]6'!#REF!</definedName>
    <definedName name="total_horas_edo_1" localSheetId="32">'[20]6'!#REF!</definedName>
    <definedName name="total_horas_edo_1" localSheetId="33">'[20]6'!#REF!</definedName>
    <definedName name="total_horas_edo_1" localSheetId="25">'[20]6'!#REF!</definedName>
    <definedName name="total_horas_edo_1" localSheetId="30">'[20]6'!#REF!</definedName>
    <definedName name="total_horas_edo_1" localSheetId="29">'[20]6'!#REF!</definedName>
    <definedName name="total_horas_edo_1" localSheetId="24">'[20]6'!#REF!</definedName>
    <definedName name="total_horas_edo_1" localSheetId="34">'[20]6'!#REF!</definedName>
    <definedName name="total_horas_edo_1" localSheetId="28">'[20]6'!#REF!</definedName>
    <definedName name="total_horas_edo_1" localSheetId="26">'[20]6'!#REF!</definedName>
    <definedName name="total_horas_edo_1" localSheetId="35">'[20]6'!#REF!</definedName>
    <definedName name="total_horas_edo_1" localSheetId="27">'[20]6'!#REF!</definedName>
    <definedName name="total_horas_edo_1">'[20]6'!#REF!</definedName>
    <definedName name="total_horas_edo_11" localSheetId="31">'[20]6'!#REF!</definedName>
    <definedName name="total_horas_edo_11" localSheetId="32">'[20]6'!#REF!</definedName>
    <definedName name="total_horas_edo_11" localSheetId="33">'[20]6'!#REF!</definedName>
    <definedName name="total_horas_edo_11" localSheetId="25">'[20]6'!#REF!</definedName>
    <definedName name="total_horas_edo_11" localSheetId="30">'[20]6'!#REF!</definedName>
    <definedName name="total_horas_edo_11" localSheetId="29">'[20]6'!#REF!</definedName>
    <definedName name="total_horas_edo_11" localSheetId="24">'[20]6'!#REF!</definedName>
    <definedName name="total_horas_edo_11" localSheetId="34">'[20]6'!#REF!</definedName>
    <definedName name="total_horas_edo_11" localSheetId="28">'[20]6'!#REF!</definedName>
    <definedName name="total_horas_edo_11" localSheetId="26">'[20]6'!#REF!</definedName>
    <definedName name="total_horas_edo_11" localSheetId="35">'[20]6'!#REF!</definedName>
    <definedName name="total_horas_edo_11" localSheetId="27">'[20]6'!#REF!</definedName>
    <definedName name="total_horas_edo_11">'[20]6'!#REF!</definedName>
    <definedName name="total_horas_edo_20" localSheetId="31">'[20]6'!#REF!</definedName>
    <definedName name="total_horas_edo_20" localSheetId="32">'[20]6'!#REF!</definedName>
    <definedName name="total_horas_edo_20" localSheetId="33">'[20]6'!#REF!</definedName>
    <definedName name="total_horas_edo_20" localSheetId="25">'[20]6'!#REF!</definedName>
    <definedName name="total_horas_edo_20" localSheetId="30">'[20]6'!#REF!</definedName>
    <definedName name="total_horas_edo_20" localSheetId="29">'[20]6'!#REF!</definedName>
    <definedName name="total_horas_edo_20" localSheetId="24">'[20]6'!#REF!</definedName>
    <definedName name="total_horas_edo_20" localSheetId="34">'[20]6'!#REF!</definedName>
    <definedName name="total_horas_edo_20" localSheetId="28">'[20]6'!#REF!</definedName>
    <definedName name="total_horas_edo_20" localSheetId="26">'[20]6'!#REF!</definedName>
    <definedName name="total_horas_edo_20" localSheetId="35">'[20]6'!#REF!</definedName>
    <definedName name="total_horas_edo_20" localSheetId="27">'[20]6'!#REF!</definedName>
    <definedName name="total_horas_edo_20">'[20]6'!#REF!</definedName>
    <definedName name="total_horas_edo_4" localSheetId="31">'[20]6'!#REF!</definedName>
    <definedName name="total_horas_edo_4" localSheetId="32">'[20]6'!#REF!</definedName>
    <definedName name="total_horas_edo_4" localSheetId="33">'[20]6'!#REF!</definedName>
    <definedName name="total_horas_edo_4" localSheetId="25">'[20]6'!#REF!</definedName>
    <definedName name="total_horas_edo_4" localSheetId="30">'[20]6'!#REF!</definedName>
    <definedName name="total_horas_edo_4" localSheetId="29">'[20]6'!#REF!</definedName>
    <definedName name="total_horas_edo_4" localSheetId="24">'[20]6'!#REF!</definedName>
    <definedName name="total_horas_edo_4" localSheetId="34">'[20]6'!#REF!</definedName>
    <definedName name="total_horas_edo_4" localSheetId="28">'[20]6'!#REF!</definedName>
    <definedName name="total_horas_edo_4" localSheetId="26">'[20]6'!#REF!</definedName>
    <definedName name="total_horas_edo_4" localSheetId="35">'[20]6'!#REF!</definedName>
    <definedName name="total_horas_edo_4" localSheetId="27">'[20]6'!#REF!</definedName>
    <definedName name="total_horas_edo_4">'[20]6'!#REF!</definedName>
    <definedName name="total_horas_estatales" localSheetId="31">[19]est!#REF!</definedName>
    <definedName name="total_horas_estatales" localSheetId="32">[19]est!#REF!</definedName>
    <definedName name="total_horas_estatales" localSheetId="33">[19]est!#REF!</definedName>
    <definedName name="total_horas_estatales" localSheetId="25">[19]est!#REF!</definedName>
    <definedName name="total_horas_estatales" localSheetId="30">[19]est!#REF!</definedName>
    <definedName name="total_horas_estatales" localSheetId="29">[19]est!#REF!</definedName>
    <definedName name="total_horas_estatales" localSheetId="24">[19]est!#REF!</definedName>
    <definedName name="total_horas_estatales" localSheetId="34">[19]est!#REF!</definedName>
    <definedName name="total_horas_estatales" localSheetId="28">[19]est!#REF!</definedName>
    <definedName name="total_horas_estatales" localSheetId="26">[19]est!#REF!</definedName>
    <definedName name="total_horas_estatales" localSheetId="35">[19]est!#REF!</definedName>
    <definedName name="total_horas_estatales" localSheetId="27">[19]est!#REF!</definedName>
    <definedName name="total_horas_estatales">[19]est!#REF!</definedName>
    <definedName name="total_horas_estatales_1" localSheetId="31">[19]est!#REF!</definedName>
    <definedName name="total_horas_estatales_1" localSheetId="32">[19]est!#REF!</definedName>
    <definedName name="total_horas_estatales_1" localSheetId="33">[19]est!#REF!</definedName>
    <definedName name="total_horas_estatales_1" localSheetId="25">[19]est!#REF!</definedName>
    <definedName name="total_horas_estatales_1" localSheetId="30">[19]est!#REF!</definedName>
    <definedName name="total_horas_estatales_1" localSheetId="29">[19]est!#REF!</definedName>
    <definedName name="total_horas_estatales_1" localSheetId="24">[19]est!#REF!</definedName>
    <definedName name="total_horas_estatales_1" localSheetId="34">[19]est!#REF!</definedName>
    <definedName name="total_horas_estatales_1" localSheetId="28">[19]est!#REF!</definedName>
    <definedName name="total_horas_estatales_1" localSheetId="26">[19]est!#REF!</definedName>
    <definedName name="total_horas_estatales_1" localSheetId="35">[19]est!#REF!</definedName>
    <definedName name="total_horas_estatales_1" localSheetId="27">[19]est!#REF!</definedName>
    <definedName name="total_horas_estatales_1">[19]est!#REF!</definedName>
    <definedName name="total_horas_estatales_11" localSheetId="31">[19]est!#REF!</definedName>
    <definedName name="total_horas_estatales_11" localSheetId="32">[19]est!#REF!</definedName>
    <definedName name="total_horas_estatales_11" localSheetId="33">[19]est!#REF!</definedName>
    <definedName name="total_horas_estatales_11" localSheetId="25">[19]est!#REF!</definedName>
    <definedName name="total_horas_estatales_11" localSheetId="30">[19]est!#REF!</definedName>
    <definedName name="total_horas_estatales_11" localSheetId="29">[19]est!#REF!</definedName>
    <definedName name="total_horas_estatales_11" localSheetId="24">[19]est!#REF!</definedName>
    <definedName name="total_horas_estatales_11" localSheetId="34">[19]est!#REF!</definedName>
    <definedName name="total_horas_estatales_11" localSheetId="28">[19]est!#REF!</definedName>
    <definedName name="total_horas_estatales_11" localSheetId="26">[19]est!#REF!</definedName>
    <definedName name="total_horas_estatales_11" localSheetId="35">[19]est!#REF!</definedName>
    <definedName name="total_horas_estatales_11" localSheetId="27">[19]est!#REF!</definedName>
    <definedName name="total_horas_estatales_11">[19]est!#REF!</definedName>
    <definedName name="total_horas_estatales_20" localSheetId="31">[19]est!#REF!</definedName>
    <definedName name="total_horas_estatales_20" localSheetId="32">[19]est!#REF!</definedName>
    <definedName name="total_horas_estatales_20" localSheetId="33">[19]est!#REF!</definedName>
    <definedName name="total_horas_estatales_20" localSheetId="25">[19]est!#REF!</definedName>
    <definedName name="total_horas_estatales_20" localSheetId="30">[19]est!#REF!</definedName>
    <definedName name="total_horas_estatales_20" localSheetId="29">[19]est!#REF!</definedName>
    <definedName name="total_horas_estatales_20" localSheetId="24">[19]est!#REF!</definedName>
    <definedName name="total_horas_estatales_20" localSheetId="34">[19]est!#REF!</definedName>
    <definedName name="total_horas_estatales_20" localSheetId="28">[19]est!#REF!</definedName>
    <definedName name="total_horas_estatales_20" localSheetId="26">[19]est!#REF!</definedName>
    <definedName name="total_horas_estatales_20" localSheetId="35">[19]est!#REF!</definedName>
    <definedName name="total_horas_estatales_20" localSheetId="27">[19]est!#REF!</definedName>
    <definedName name="total_horas_estatales_20">[19]est!#REF!</definedName>
    <definedName name="total_horas_estatales_4" localSheetId="31">[19]est!#REF!</definedName>
    <definedName name="total_horas_estatales_4" localSheetId="32">[19]est!#REF!</definedName>
    <definedName name="total_horas_estatales_4" localSheetId="33">[19]est!#REF!</definedName>
    <definedName name="total_horas_estatales_4" localSheetId="25">[19]est!#REF!</definedName>
    <definedName name="total_horas_estatales_4" localSheetId="30">[19]est!#REF!</definedName>
    <definedName name="total_horas_estatales_4" localSheetId="29">[19]est!#REF!</definedName>
    <definedName name="total_horas_estatales_4" localSheetId="24">[19]est!#REF!</definedName>
    <definedName name="total_horas_estatales_4" localSheetId="34">[19]est!#REF!</definedName>
    <definedName name="total_horas_estatales_4" localSheetId="28">[19]est!#REF!</definedName>
    <definedName name="total_horas_estatales_4" localSheetId="26">[19]est!#REF!</definedName>
    <definedName name="total_horas_estatales_4" localSheetId="35">[19]est!#REF!</definedName>
    <definedName name="total_horas_estatales_4" localSheetId="27">[19]est!#REF!</definedName>
    <definedName name="total_horas_estatales_4">[19]est!#REF!</definedName>
    <definedName name="total_horas_fed" localSheetId="31">'[20]6'!#REF!</definedName>
    <definedName name="total_horas_fed" localSheetId="32">'[20]6'!#REF!</definedName>
    <definedName name="total_horas_fed" localSheetId="33">'[20]6'!#REF!</definedName>
    <definedName name="total_horas_fed" localSheetId="25">'[20]6'!#REF!</definedName>
    <definedName name="total_horas_fed" localSheetId="30">'[20]6'!#REF!</definedName>
    <definedName name="total_horas_fed" localSheetId="29">'[20]6'!#REF!</definedName>
    <definedName name="total_horas_fed" localSheetId="24">'[20]6'!#REF!</definedName>
    <definedName name="total_horas_fed" localSheetId="34">'[20]6'!#REF!</definedName>
    <definedName name="total_horas_fed" localSheetId="28">'[20]6'!#REF!</definedName>
    <definedName name="total_horas_fed" localSheetId="26">'[20]6'!#REF!</definedName>
    <definedName name="total_horas_fed" localSheetId="35">'[20]6'!#REF!</definedName>
    <definedName name="total_horas_fed" localSheetId="27">'[20]6'!#REF!</definedName>
    <definedName name="total_horas_fed">'[20]6'!#REF!</definedName>
    <definedName name="total_horas_fed_1" localSheetId="31">'[20]6'!#REF!</definedName>
    <definedName name="total_horas_fed_1" localSheetId="32">'[20]6'!#REF!</definedName>
    <definedName name="total_horas_fed_1" localSheetId="33">'[20]6'!#REF!</definedName>
    <definedName name="total_horas_fed_1" localSheetId="25">'[20]6'!#REF!</definedName>
    <definedName name="total_horas_fed_1" localSheetId="30">'[20]6'!#REF!</definedName>
    <definedName name="total_horas_fed_1" localSheetId="29">'[20]6'!#REF!</definedName>
    <definedName name="total_horas_fed_1" localSheetId="24">'[20]6'!#REF!</definedName>
    <definedName name="total_horas_fed_1" localSheetId="34">'[20]6'!#REF!</definedName>
    <definedName name="total_horas_fed_1" localSheetId="28">'[20]6'!#REF!</definedName>
    <definedName name="total_horas_fed_1" localSheetId="26">'[20]6'!#REF!</definedName>
    <definedName name="total_horas_fed_1" localSheetId="35">'[20]6'!#REF!</definedName>
    <definedName name="total_horas_fed_1" localSheetId="27">'[20]6'!#REF!</definedName>
    <definedName name="total_horas_fed_1">'[20]6'!#REF!</definedName>
    <definedName name="total_horas_fed_11" localSheetId="31">'[20]6'!#REF!</definedName>
    <definedName name="total_horas_fed_11" localSheetId="32">'[20]6'!#REF!</definedName>
    <definedName name="total_horas_fed_11" localSheetId="33">'[20]6'!#REF!</definedName>
    <definedName name="total_horas_fed_11" localSheetId="25">'[20]6'!#REF!</definedName>
    <definedName name="total_horas_fed_11" localSheetId="30">'[20]6'!#REF!</definedName>
    <definedName name="total_horas_fed_11" localSheetId="29">'[20]6'!#REF!</definedName>
    <definedName name="total_horas_fed_11" localSheetId="24">'[20]6'!#REF!</definedName>
    <definedName name="total_horas_fed_11" localSheetId="34">'[20]6'!#REF!</definedName>
    <definedName name="total_horas_fed_11" localSheetId="28">'[20]6'!#REF!</definedName>
    <definedName name="total_horas_fed_11" localSheetId="26">'[20]6'!#REF!</definedName>
    <definedName name="total_horas_fed_11" localSheetId="35">'[20]6'!#REF!</definedName>
    <definedName name="total_horas_fed_11" localSheetId="27">'[20]6'!#REF!</definedName>
    <definedName name="total_horas_fed_11">'[20]6'!#REF!</definedName>
    <definedName name="total_horas_fed_20" localSheetId="31">'[20]6'!#REF!</definedName>
    <definedName name="total_horas_fed_20" localSheetId="32">'[20]6'!#REF!</definedName>
    <definedName name="total_horas_fed_20" localSheetId="33">'[20]6'!#REF!</definedName>
    <definedName name="total_horas_fed_20" localSheetId="25">'[20]6'!#REF!</definedName>
    <definedName name="total_horas_fed_20" localSheetId="30">'[20]6'!#REF!</definedName>
    <definedName name="total_horas_fed_20" localSheetId="29">'[20]6'!#REF!</definedName>
    <definedName name="total_horas_fed_20" localSheetId="24">'[20]6'!#REF!</definedName>
    <definedName name="total_horas_fed_20" localSheetId="34">'[20]6'!#REF!</definedName>
    <definedName name="total_horas_fed_20" localSheetId="28">'[20]6'!#REF!</definedName>
    <definedName name="total_horas_fed_20" localSheetId="26">'[20]6'!#REF!</definedName>
    <definedName name="total_horas_fed_20" localSheetId="35">'[20]6'!#REF!</definedName>
    <definedName name="total_horas_fed_20" localSheetId="27">'[20]6'!#REF!</definedName>
    <definedName name="total_horas_fed_20">'[20]6'!#REF!</definedName>
    <definedName name="total_horas_fed_4" localSheetId="31">'[20]6'!#REF!</definedName>
    <definedName name="total_horas_fed_4" localSheetId="32">'[20]6'!#REF!</definedName>
    <definedName name="total_horas_fed_4" localSheetId="33">'[20]6'!#REF!</definedName>
    <definedName name="total_horas_fed_4" localSheetId="25">'[20]6'!#REF!</definedName>
    <definedName name="total_horas_fed_4" localSheetId="30">'[20]6'!#REF!</definedName>
    <definedName name="total_horas_fed_4" localSheetId="29">'[20]6'!#REF!</definedName>
    <definedName name="total_horas_fed_4" localSheetId="24">'[20]6'!#REF!</definedName>
    <definedName name="total_horas_fed_4" localSheetId="34">'[20]6'!#REF!</definedName>
    <definedName name="total_horas_fed_4" localSheetId="28">'[20]6'!#REF!</definedName>
    <definedName name="total_horas_fed_4" localSheetId="26">'[20]6'!#REF!</definedName>
    <definedName name="total_horas_fed_4" localSheetId="35">'[20]6'!#REF!</definedName>
    <definedName name="total_horas_fed_4" localSheetId="27">'[20]6'!#REF!</definedName>
    <definedName name="total_horas_fed_4">'[20]6'!#REF!</definedName>
    <definedName name="total_plazas_edo" localSheetId="31">'[20]6'!#REF!</definedName>
    <definedName name="total_plazas_edo" localSheetId="32">'[20]6'!#REF!</definedName>
    <definedName name="total_plazas_edo" localSheetId="33">'[20]6'!#REF!</definedName>
    <definedName name="total_plazas_edo" localSheetId="25">'[20]6'!#REF!</definedName>
    <definedName name="total_plazas_edo" localSheetId="30">'[20]6'!#REF!</definedName>
    <definedName name="total_plazas_edo" localSheetId="29">'[20]6'!#REF!</definedName>
    <definedName name="total_plazas_edo" localSheetId="24">'[20]6'!#REF!</definedName>
    <definedName name="total_plazas_edo" localSheetId="34">'[20]6'!#REF!</definedName>
    <definedName name="total_plazas_edo" localSheetId="28">'[20]6'!#REF!</definedName>
    <definedName name="total_plazas_edo" localSheetId="26">'[20]6'!#REF!</definedName>
    <definedName name="total_plazas_edo" localSheetId="35">'[20]6'!#REF!</definedName>
    <definedName name="total_plazas_edo" localSheetId="27">'[20]6'!#REF!</definedName>
    <definedName name="total_plazas_edo">'[20]6'!#REF!</definedName>
    <definedName name="total_plazas_edo_1" localSheetId="31">'[20]6'!#REF!</definedName>
    <definedName name="total_plazas_edo_1" localSheetId="32">'[20]6'!#REF!</definedName>
    <definedName name="total_plazas_edo_1" localSheetId="33">'[20]6'!#REF!</definedName>
    <definedName name="total_plazas_edo_1" localSheetId="25">'[20]6'!#REF!</definedName>
    <definedName name="total_plazas_edo_1" localSheetId="30">'[20]6'!#REF!</definedName>
    <definedName name="total_plazas_edo_1" localSheetId="29">'[20]6'!#REF!</definedName>
    <definedName name="total_plazas_edo_1" localSheetId="24">'[20]6'!#REF!</definedName>
    <definedName name="total_plazas_edo_1" localSheetId="34">'[20]6'!#REF!</definedName>
    <definedName name="total_plazas_edo_1" localSheetId="28">'[20]6'!#REF!</definedName>
    <definedName name="total_plazas_edo_1" localSheetId="26">'[20]6'!#REF!</definedName>
    <definedName name="total_plazas_edo_1" localSheetId="35">'[20]6'!#REF!</definedName>
    <definedName name="total_plazas_edo_1" localSheetId="27">'[20]6'!#REF!</definedName>
    <definedName name="total_plazas_edo_1">'[20]6'!#REF!</definedName>
    <definedName name="total_plazas_edo_11" localSheetId="31">'[20]6'!#REF!</definedName>
    <definedName name="total_plazas_edo_11" localSheetId="32">'[20]6'!#REF!</definedName>
    <definedName name="total_plazas_edo_11" localSheetId="33">'[20]6'!#REF!</definedName>
    <definedName name="total_plazas_edo_11" localSheetId="25">'[20]6'!#REF!</definedName>
    <definedName name="total_plazas_edo_11" localSheetId="30">'[20]6'!#REF!</definedName>
    <definedName name="total_plazas_edo_11" localSheetId="29">'[20]6'!#REF!</definedName>
    <definedName name="total_plazas_edo_11" localSheetId="24">'[20]6'!#REF!</definedName>
    <definedName name="total_plazas_edo_11" localSheetId="34">'[20]6'!#REF!</definedName>
    <definedName name="total_plazas_edo_11" localSheetId="28">'[20]6'!#REF!</definedName>
    <definedName name="total_plazas_edo_11" localSheetId="26">'[20]6'!#REF!</definedName>
    <definedName name="total_plazas_edo_11" localSheetId="35">'[20]6'!#REF!</definedName>
    <definedName name="total_plazas_edo_11" localSheetId="27">'[20]6'!#REF!</definedName>
    <definedName name="total_plazas_edo_11">'[20]6'!#REF!</definedName>
    <definedName name="total_plazas_edo_20" localSheetId="31">'[20]6'!#REF!</definedName>
    <definedName name="total_plazas_edo_20" localSheetId="32">'[20]6'!#REF!</definedName>
    <definedName name="total_plazas_edo_20" localSheetId="33">'[20]6'!#REF!</definedName>
    <definedName name="total_plazas_edo_20" localSheetId="25">'[20]6'!#REF!</definedName>
    <definedName name="total_plazas_edo_20" localSheetId="30">'[20]6'!#REF!</definedName>
    <definedName name="total_plazas_edo_20" localSheetId="29">'[20]6'!#REF!</definedName>
    <definedName name="total_plazas_edo_20" localSheetId="24">'[20]6'!#REF!</definedName>
    <definedName name="total_plazas_edo_20" localSheetId="34">'[20]6'!#REF!</definedName>
    <definedName name="total_plazas_edo_20" localSheetId="28">'[20]6'!#REF!</definedName>
    <definedName name="total_plazas_edo_20" localSheetId="26">'[20]6'!#REF!</definedName>
    <definedName name="total_plazas_edo_20" localSheetId="35">'[20]6'!#REF!</definedName>
    <definedName name="total_plazas_edo_20" localSheetId="27">'[20]6'!#REF!</definedName>
    <definedName name="total_plazas_edo_20">'[20]6'!#REF!</definedName>
    <definedName name="total_plazas_edo_4" localSheetId="31">'[20]6'!#REF!</definedName>
    <definedName name="total_plazas_edo_4" localSheetId="32">'[20]6'!#REF!</definedName>
    <definedName name="total_plazas_edo_4" localSheetId="33">'[20]6'!#REF!</definedName>
    <definedName name="total_plazas_edo_4" localSheetId="25">'[20]6'!#REF!</definedName>
    <definedName name="total_plazas_edo_4" localSheetId="30">'[20]6'!#REF!</definedName>
    <definedName name="total_plazas_edo_4" localSheetId="29">'[20]6'!#REF!</definedName>
    <definedName name="total_plazas_edo_4" localSheetId="24">'[20]6'!#REF!</definedName>
    <definedName name="total_plazas_edo_4" localSheetId="34">'[20]6'!#REF!</definedName>
    <definedName name="total_plazas_edo_4" localSheetId="28">'[20]6'!#REF!</definedName>
    <definedName name="total_plazas_edo_4" localSheetId="26">'[20]6'!#REF!</definedName>
    <definedName name="total_plazas_edo_4" localSheetId="35">'[20]6'!#REF!</definedName>
    <definedName name="total_plazas_edo_4" localSheetId="27">'[20]6'!#REF!</definedName>
    <definedName name="total_plazas_edo_4">'[20]6'!#REF!</definedName>
    <definedName name="total_plazas_estatales" localSheetId="31">'[20]sdo est'!#REF!</definedName>
    <definedName name="total_plazas_estatales" localSheetId="32">'[20]sdo est'!#REF!</definedName>
    <definedName name="total_plazas_estatales" localSheetId="33">'[20]sdo est'!#REF!</definedName>
    <definedName name="total_plazas_estatales" localSheetId="25">'[20]sdo est'!#REF!</definedName>
    <definedName name="total_plazas_estatales" localSheetId="30">'[20]sdo est'!#REF!</definedName>
    <definedName name="total_plazas_estatales" localSheetId="29">'[20]sdo est'!#REF!</definedName>
    <definedName name="total_plazas_estatales" localSheetId="24">'[20]sdo est'!#REF!</definedName>
    <definedName name="total_plazas_estatales" localSheetId="34">'[20]sdo est'!#REF!</definedName>
    <definedName name="total_plazas_estatales" localSheetId="28">'[20]sdo est'!#REF!</definedName>
    <definedName name="total_plazas_estatales" localSheetId="26">'[20]sdo est'!#REF!</definedName>
    <definedName name="total_plazas_estatales" localSheetId="35">'[20]sdo est'!#REF!</definedName>
    <definedName name="total_plazas_estatales" localSheetId="27">'[20]sdo est'!#REF!</definedName>
    <definedName name="total_plazas_estatales">'[20]sdo est'!#REF!</definedName>
    <definedName name="total_plazas_estatales_1" localSheetId="31">'[20]sdo est'!#REF!</definedName>
    <definedName name="total_plazas_estatales_1" localSheetId="32">'[20]sdo est'!#REF!</definedName>
    <definedName name="total_plazas_estatales_1" localSheetId="33">'[20]sdo est'!#REF!</definedName>
    <definedName name="total_plazas_estatales_1" localSheetId="25">'[20]sdo est'!#REF!</definedName>
    <definedName name="total_plazas_estatales_1" localSheetId="30">'[20]sdo est'!#REF!</definedName>
    <definedName name="total_plazas_estatales_1" localSheetId="29">'[20]sdo est'!#REF!</definedName>
    <definedName name="total_plazas_estatales_1" localSheetId="24">'[20]sdo est'!#REF!</definedName>
    <definedName name="total_plazas_estatales_1" localSheetId="34">'[20]sdo est'!#REF!</definedName>
    <definedName name="total_plazas_estatales_1" localSheetId="28">'[20]sdo est'!#REF!</definedName>
    <definedName name="total_plazas_estatales_1" localSheetId="26">'[20]sdo est'!#REF!</definedName>
    <definedName name="total_plazas_estatales_1" localSheetId="35">'[20]sdo est'!#REF!</definedName>
    <definedName name="total_plazas_estatales_1" localSheetId="27">'[20]sdo est'!#REF!</definedName>
    <definedName name="total_plazas_estatales_1">'[20]sdo est'!#REF!</definedName>
    <definedName name="total_plazas_estatales_11" localSheetId="31">'[20]sdo est'!#REF!</definedName>
    <definedName name="total_plazas_estatales_11" localSheetId="32">'[20]sdo est'!#REF!</definedName>
    <definedName name="total_plazas_estatales_11" localSheetId="33">'[20]sdo est'!#REF!</definedName>
    <definedName name="total_plazas_estatales_11" localSheetId="25">'[20]sdo est'!#REF!</definedName>
    <definedName name="total_plazas_estatales_11" localSheetId="30">'[20]sdo est'!#REF!</definedName>
    <definedName name="total_plazas_estatales_11" localSheetId="29">'[20]sdo est'!#REF!</definedName>
    <definedName name="total_plazas_estatales_11" localSheetId="24">'[20]sdo est'!#REF!</definedName>
    <definedName name="total_plazas_estatales_11" localSheetId="34">'[20]sdo est'!#REF!</definedName>
    <definedName name="total_plazas_estatales_11" localSheetId="28">'[20]sdo est'!#REF!</definedName>
    <definedName name="total_plazas_estatales_11" localSheetId="26">'[20]sdo est'!#REF!</definedName>
    <definedName name="total_plazas_estatales_11" localSheetId="35">'[20]sdo est'!#REF!</definedName>
    <definedName name="total_plazas_estatales_11" localSheetId="27">'[20]sdo est'!#REF!</definedName>
    <definedName name="total_plazas_estatales_11">'[20]sdo est'!#REF!</definedName>
    <definedName name="total_plazas_estatales_20" localSheetId="31">'[20]sdo est'!#REF!</definedName>
    <definedName name="total_plazas_estatales_20" localSheetId="32">'[20]sdo est'!#REF!</definedName>
    <definedName name="total_plazas_estatales_20" localSheetId="33">'[20]sdo est'!#REF!</definedName>
    <definedName name="total_plazas_estatales_20" localSheetId="25">'[20]sdo est'!#REF!</definedName>
    <definedName name="total_plazas_estatales_20" localSheetId="30">'[20]sdo est'!#REF!</definedName>
    <definedName name="total_plazas_estatales_20" localSheetId="29">'[20]sdo est'!#REF!</definedName>
    <definedName name="total_plazas_estatales_20" localSheetId="24">'[20]sdo est'!#REF!</definedName>
    <definedName name="total_plazas_estatales_20" localSheetId="34">'[20]sdo est'!#REF!</definedName>
    <definedName name="total_plazas_estatales_20" localSheetId="28">'[20]sdo est'!#REF!</definedName>
    <definedName name="total_plazas_estatales_20" localSheetId="26">'[20]sdo est'!#REF!</definedName>
    <definedName name="total_plazas_estatales_20" localSheetId="35">'[20]sdo est'!#REF!</definedName>
    <definedName name="total_plazas_estatales_20" localSheetId="27">'[20]sdo est'!#REF!</definedName>
    <definedName name="total_plazas_estatales_20">'[20]sdo est'!#REF!</definedName>
    <definedName name="total_plazas_estatales_4" localSheetId="31">'[20]sdo est'!#REF!</definedName>
    <definedName name="total_plazas_estatales_4" localSheetId="32">'[20]sdo est'!#REF!</definedName>
    <definedName name="total_plazas_estatales_4" localSheetId="33">'[20]sdo est'!#REF!</definedName>
    <definedName name="total_plazas_estatales_4" localSheetId="25">'[20]sdo est'!#REF!</definedName>
    <definedName name="total_plazas_estatales_4" localSheetId="30">'[20]sdo est'!#REF!</definedName>
    <definedName name="total_plazas_estatales_4" localSheetId="29">'[20]sdo est'!#REF!</definedName>
    <definedName name="total_plazas_estatales_4" localSheetId="24">'[20]sdo est'!#REF!</definedName>
    <definedName name="total_plazas_estatales_4" localSheetId="34">'[20]sdo est'!#REF!</definedName>
    <definedName name="total_plazas_estatales_4" localSheetId="28">'[20]sdo est'!#REF!</definedName>
    <definedName name="total_plazas_estatales_4" localSheetId="26">'[20]sdo est'!#REF!</definedName>
    <definedName name="total_plazas_estatales_4" localSheetId="35">'[20]sdo est'!#REF!</definedName>
    <definedName name="total_plazas_estatales_4" localSheetId="27">'[20]sdo est'!#REF!</definedName>
    <definedName name="total_plazas_estatales_4">'[20]sdo est'!#REF!</definedName>
    <definedName name="total_plazas_fed" localSheetId="31">'[20]6'!#REF!</definedName>
    <definedName name="total_plazas_fed" localSheetId="32">'[20]6'!#REF!</definedName>
    <definedName name="total_plazas_fed" localSheetId="33">'[20]6'!#REF!</definedName>
    <definedName name="total_plazas_fed" localSheetId="25">'[20]6'!#REF!</definedName>
    <definedName name="total_plazas_fed" localSheetId="30">'[20]6'!#REF!</definedName>
    <definedName name="total_plazas_fed" localSheetId="29">'[20]6'!#REF!</definedName>
    <definedName name="total_plazas_fed" localSheetId="24">'[20]6'!#REF!</definedName>
    <definedName name="total_plazas_fed" localSheetId="34">'[20]6'!#REF!</definedName>
    <definedName name="total_plazas_fed" localSheetId="28">'[20]6'!#REF!</definedName>
    <definedName name="total_plazas_fed" localSheetId="26">'[20]6'!#REF!</definedName>
    <definedName name="total_plazas_fed" localSheetId="35">'[20]6'!#REF!</definedName>
    <definedName name="total_plazas_fed" localSheetId="27">'[20]6'!#REF!</definedName>
    <definedName name="total_plazas_fed">'[20]6'!#REF!</definedName>
    <definedName name="total_plazas_fed_1" localSheetId="31">'[20]6'!#REF!</definedName>
    <definedName name="total_plazas_fed_1" localSheetId="32">'[20]6'!#REF!</definedName>
    <definedName name="total_plazas_fed_1" localSheetId="33">'[20]6'!#REF!</definedName>
    <definedName name="total_plazas_fed_1" localSheetId="25">'[20]6'!#REF!</definedName>
    <definedName name="total_plazas_fed_1" localSheetId="30">'[20]6'!#REF!</definedName>
    <definedName name="total_plazas_fed_1" localSheetId="29">'[20]6'!#REF!</definedName>
    <definedName name="total_plazas_fed_1" localSheetId="24">'[20]6'!#REF!</definedName>
    <definedName name="total_plazas_fed_1" localSheetId="34">'[20]6'!#REF!</definedName>
    <definedName name="total_plazas_fed_1" localSheetId="28">'[20]6'!#REF!</definedName>
    <definedName name="total_plazas_fed_1" localSheetId="26">'[20]6'!#REF!</definedName>
    <definedName name="total_plazas_fed_1" localSheetId="35">'[20]6'!#REF!</definedName>
    <definedName name="total_plazas_fed_1" localSheetId="27">'[20]6'!#REF!</definedName>
    <definedName name="total_plazas_fed_1">'[20]6'!#REF!</definedName>
    <definedName name="total_plazas_fed_11" localSheetId="31">'[20]6'!#REF!</definedName>
    <definedName name="total_plazas_fed_11" localSheetId="32">'[20]6'!#REF!</definedName>
    <definedName name="total_plazas_fed_11" localSheetId="33">'[20]6'!#REF!</definedName>
    <definedName name="total_plazas_fed_11" localSheetId="25">'[20]6'!#REF!</definedName>
    <definedName name="total_plazas_fed_11" localSheetId="30">'[20]6'!#REF!</definedName>
    <definedName name="total_plazas_fed_11" localSheetId="29">'[20]6'!#REF!</definedName>
    <definedName name="total_plazas_fed_11" localSheetId="24">'[20]6'!#REF!</definedName>
    <definedName name="total_plazas_fed_11" localSheetId="34">'[20]6'!#REF!</definedName>
    <definedName name="total_plazas_fed_11" localSheetId="28">'[20]6'!#REF!</definedName>
    <definedName name="total_plazas_fed_11" localSheetId="26">'[20]6'!#REF!</definedName>
    <definedName name="total_plazas_fed_11" localSheetId="35">'[20]6'!#REF!</definedName>
    <definedName name="total_plazas_fed_11" localSheetId="27">'[20]6'!#REF!</definedName>
    <definedName name="total_plazas_fed_11">'[20]6'!#REF!</definedName>
    <definedName name="total_plazas_fed_20" localSheetId="31">'[20]6'!#REF!</definedName>
    <definedName name="total_plazas_fed_20" localSheetId="32">'[20]6'!#REF!</definedName>
    <definedName name="total_plazas_fed_20" localSheetId="33">'[20]6'!#REF!</definedName>
    <definedName name="total_plazas_fed_20" localSheetId="25">'[20]6'!#REF!</definedName>
    <definedName name="total_plazas_fed_20" localSheetId="30">'[20]6'!#REF!</definedName>
    <definedName name="total_plazas_fed_20" localSheetId="29">'[20]6'!#REF!</definedName>
    <definedName name="total_plazas_fed_20" localSheetId="24">'[20]6'!#REF!</definedName>
    <definedName name="total_plazas_fed_20" localSheetId="34">'[20]6'!#REF!</definedName>
    <definedName name="total_plazas_fed_20" localSheetId="28">'[20]6'!#REF!</definedName>
    <definedName name="total_plazas_fed_20" localSheetId="26">'[20]6'!#REF!</definedName>
    <definedName name="total_plazas_fed_20" localSheetId="35">'[20]6'!#REF!</definedName>
    <definedName name="total_plazas_fed_20" localSheetId="27">'[20]6'!#REF!</definedName>
    <definedName name="total_plazas_fed_20">'[20]6'!#REF!</definedName>
    <definedName name="total_plazas_fed_4" localSheetId="31">'[20]6'!#REF!</definedName>
    <definedName name="total_plazas_fed_4" localSheetId="32">'[20]6'!#REF!</definedName>
    <definedName name="total_plazas_fed_4" localSheetId="33">'[20]6'!#REF!</definedName>
    <definedName name="total_plazas_fed_4" localSheetId="25">'[20]6'!#REF!</definedName>
    <definedName name="total_plazas_fed_4" localSheetId="30">'[20]6'!#REF!</definedName>
    <definedName name="total_plazas_fed_4" localSheetId="29">'[20]6'!#REF!</definedName>
    <definedName name="total_plazas_fed_4" localSheetId="24">'[20]6'!#REF!</definedName>
    <definedName name="total_plazas_fed_4" localSheetId="34">'[20]6'!#REF!</definedName>
    <definedName name="total_plazas_fed_4" localSheetId="28">'[20]6'!#REF!</definedName>
    <definedName name="total_plazas_fed_4" localSheetId="26">'[20]6'!#REF!</definedName>
    <definedName name="total_plazas_fed_4" localSheetId="35">'[20]6'!#REF!</definedName>
    <definedName name="total_plazas_fed_4" localSheetId="27">'[20]6'!#REF!</definedName>
    <definedName name="total_plazas_fed_4">'[20]6'!#REF!</definedName>
    <definedName name="totales_horas_estatales" localSheetId="31">[19]est!#REF!</definedName>
    <definedName name="totales_horas_estatales" localSheetId="32">[19]est!#REF!</definedName>
    <definedName name="totales_horas_estatales" localSheetId="33">[19]est!#REF!</definedName>
    <definedName name="totales_horas_estatales" localSheetId="25">[19]est!#REF!</definedName>
    <definedName name="totales_horas_estatales" localSheetId="30">[19]est!#REF!</definedName>
    <definedName name="totales_horas_estatales" localSheetId="29">[19]est!#REF!</definedName>
    <definedName name="totales_horas_estatales" localSheetId="24">[19]est!#REF!</definedName>
    <definedName name="totales_horas_estatales" localSheetId="34">[19]est!#REF!</definedName>
    <definedName name="totales_horas_estatales" localSheetId="28">[19]est!#REF!</definedName>
    <definedName name="totales_horas_estatales" localSheetId="26">[19]est!#REF!</definedName>
    <definedName name="totales_horas_estatales" localSheetId="35">[19]est!#REF!</definedName>
    <definedName name="totales_horas_estatales" localSheetId="27">[19]est!#REF!</definedName>
    <definedName name="totales_horas_estatales">[19]est!#REF!</definedName>
    <definedName name="totales_horas_estatales_1" localSheetId="31">[19]est!#REF!</definedName>
    <definedName name="totales_horas_estatales_1" localSheetId="32">[19]est!#REF!</definedName>
    <definedName name="totales_horas_estatales_1" localSheetId="33">[19]est!#REF!</definedName>
    <definedName name="totales_horas_estatales_1" localSheetId="25">[19]est!#REF!</definedName>
    <definedName name="totales_horas_estatales_1" localSheetId="30">[19]est!#REF!</definedName>
    <definedName name="totales_horas_estatales_1" localSheetId="29">[19]est!#REF!</definedName>
    <definedName name="totales_horas_estatales_1" localSheetId="24">[19]est!#REF!</definedName>
    <definedName name="totales_horas_estatales_1" localSheetId="34">[19]est!#REF!</definedName>
    <definedName name="totales_horas_estatales_1" localSheetId="28">[19]est!#REF!</definedName>
    <definedName name="totales_horas_estatales_1" localSheetId="26">[19]est!#REF!</definedName>
    <definedName name="totales_horas_estatales_1" localSheetId="35">[19]est!#REF!</definedName>
    <definedName name="totales_horas_estatales_1" localSheetId="27">[19]est!#REF!</definedName>
    <definedName name="totales_horas_estatales_1">[19]est!#REF!</definedName>
    <definedName name="totales_horas_estatales_11" localSheetId="31">[19]est!#REF!</definedName>
    <definedName name="totales_horas_estatales_11" localSheetId="32">[19]est!#REF!</definedName>
    <definedName name="totales_horas_estatales_11" localSheetId="33">[19]est!#REF!</definedName>
    <definedName name="totales_horas_estatales_11" localSheetId="25">[19]est!#REF!</definedName>
    <definedName name="totales_horas_estatales_11" localSheetId="30">[19]est!#REF!</definedName>
    <definedName name="totales_horas_estatales_11" localSheetId="29">[19]est!#REF!</definedName>
    <definedName name="totales_horas_estatales_11" localSheetId="24">[19]est!#REF!</definedName>
    <definedName name="totales_horas_estatales_11" localSheetId="34">[19]est!#REF!</definedName>
    <definedName name="totales_horas_estatales_11" localSheetId="28">[19]est!#REF!</definedName>
    <definedName name="totales_horas_estatales_11" localSheetId="26">[19]est!#REF!</definedName>
    <definedName name="totales_horas_estatales_11" localSheetId="35">[19]est!#REF!</definedName>
    <definedName name="totales_horas_estatales_11" localSheetId="27">[19]est!#REF!</definedName>
    <definedName name="totales_horas_estatales_11">[19]est!#REF!</definedName>
    <definedName name="totales_horas_estatales_20" localSheetId="31">[19]est!#REF!</definedName>
    <definedName name="totales_horas_estatales_20" localSheetId="32">[19]est!#REF!</definedName>
    <definedName name="totales_horas_estatales_20" localSheetId="33">[19]est!#REF!</definedName>
    <definedName name="totales_horas_estatales_20" localSheetId="25">[19]est!#REF!</definedName>
    <definedName name="totales_horas_estatales_20" localSheetId="30">[19]est!#REF!</definedName>
    <definedName name="totales_horas_estatales_20" localSheetId="29">[19]est!#REF!</definedName>
    <definedName name="totales_horas_estatales_20" localSheetId="24">[19]est!#REF!</definedName>
    <definedName name="totales_horas_estatales_20" localSheetId="34">[19]est!#REF!</definedName>
    <definedName name="totales_horas_estatales_20" localSheetId="28">[19]est!#REF!</definedName>
    <definedName name="totales_horas_estatales_20" localSheetId="26">[19]est!#REF!</definedName>
    <definedName name="totales_horas_estatales_20" localSheetId="35">[19]est!#REF!</definedName>
    <definedName name="totales_horas_estatales_20" localSheetId="27">[19]est!#REF!</definedName>
    <definedName name="totales_horas_estatales_20">[19]est!#REF!</definedName>
    <definedName name="totales_horas_estatales_4" localSheetId="31">[19]est!#REF!</definedName>
    <definedName name="totales_horas_estatales_4" localSheetId="32">[19]est!#REF!</definedName>
    <definedName name="totales_horas_estatales_4" localSheetId="33">[19]est!#REF!</definedName>
    <definedName name="totales_horas_estatales_4" localSheetId="25">[19]est!#REF!</definedName>
    <definedName name="totales_horas_estatales_4" localSheetId="30">[19]est!#REF!</definedName>
    <definedName name="totales_horas_estatales_4" localSheetId="29">[19]est!#REF!</definedName>
    <definedName name="totales_horas_estatales_4" localSheetId="24">[19]est!#REF!</definedName>
    <definedName name="totales_horas_estatales_4" localSheetId="34">[19]est!#REF!</definedName>
    <definedName name="totales_horas_estatales_4" localSheetId="28">[19]est!#REF!</definedName>
    <definedName name="totales_horas_estatales_4" localSheetId="26">[19]est!#REF!</definedName>
    <definedName name="totales_horas_estatales_4" localSheetId="35">[19]est!#REF!</definedName>
    <definedName name="totales_horas_estatales_4" localSheetId="27">[19]est!#REF!</definedName>
    <definedName name="totales_horas_estatales_4">[19]est!#REF!</definedName>
    <definedName name="TProveedores" localSheetId="17">[24]SPEI!$A$6:$A$928</definedName>
    <definedName name="TProveedores" localSheetId="18">[24]SPEI!$A$6:$A$928</definedName>
    <definedName name="TProveedores" localSheetId="19">[24]SPEI!$A$6:$A$928</definedName>
    <definedName name="TProveedores" localSheetId="20">[24]SPEI!$A$6:$A$928</definedName>
    <definedName name="TProveedores" localSheetId="14">[24]SPEI!$A$6:$A$928</definedName>
    <definedName name="TProveedores" localSheetId="15">[24]SPEI!$A$6:$A$928</definedName>
    <definedName name="TProveedores" localSheetId="21">[24]SPEI!$A$6:$A$928</definedName>
    <definedName name="TProveedores" localSheetId="13">[24]SPEI!$A$6:$A$928</definedName>
    <definedName name="TProveedores" localSheetId="23">[24]SPEI!$A$6:$A$928</definedName>
    <definedName name="TProveedores" localSheetId="22">[24]SPEI!$A$6:$A$928</definedName>
    <definedName name="TProveedores" localSheetId="16">[24]SPEI!$A$6:$A$928</definedName>
    <definedName name="TProveedores">[6]SPEI!$A$6:$A$928</definedName>
    <definedName name="TTEXTRA" localSheetId="31">#REF!</definedName>
    <definedName name="TTEXTRA" localSheetId="32">#REF!</definedName>
    <definedName name="TTEXTRA" localSheetId="33">#REF!</definedName>
    <definedName name="TTEXTRA" localSheetId="25">#REF!</definedName>
    <definedName name="TTEXTRA" localSheetId="30">#REF!</definedName>
    <definedName name="TTEXTRA" localSheetId="29">#REF!</definedName>
    <definedName name="TTEXTRA" localSheetId="24">#REF!</definedName>
    <definedName name="TTEXTRA" localSheetId="34">#REF!</definedName>
    <definedName name="TTEXTRA" localSheetId="28">#REF!</definedName>
    <definedName name="TTEXTRA" localSheetId="26">#REF!</definedName>
    <definedName name="TTEXTRA" localSheetId="35">#REF!</definedName>
    <definedName name="TTEXTRA" localSheetId="27">#REF!</definedName>
    <definedName name="TTEXTRA">#REF!</definedName>
    <definedName name="TTEXTRA_1" localSheetId="31">#REF!</definedName>
    <definedName name="TTEXTRA_1" localSheetId="32">#REF!</definedName>
    <definedName name="TTEXTRA_1" localSheetId="33">#REF!</definedName>
    <definedName name="TTEXTRA_1" localSheetId="25">#REF!</definedName>
    <definedName name="TTEXTRA_1" localSheetId="30">#REF!</definedName>
    <definedName name="TTEXTRA_1" localSheetId="29">#REF!</definedName>
    <definedName name="TTEXTRA_1" localSheetId="24">#REF!</definedName>
    <definedName name="TTEXTRA_1" localSheetId="34">#REF!</definedName>
    <definedName name="TTEXTRA_1" localSheetId="28">#REF!</definedName>
    <definedName name="TTEXTRA_1" localSheetId="26">#REF!</definedName>
    <definedName name="TTEXTRA_1" localSheetId="35">#REF!</definedName>
    <definedName name="TTEXTRA_1" localSheetId="27">#REF!</definedName>
    <definedName name="TTEXTRA_1">#REF!</definedName>
    <definedName name="TTEXTRA_1_20" localSheetId="31">#REF!</definedName>
    <definedName name="TTEXTRA_1_20" localSheetId="32">#REF!</definedName>
    <definedName name="TTEXTRA_1_20" localSheetId="33">#REF!</definedName>
    <definedName name="TTEXTRA_1_20" localSheetId="25">#REF!</definedName>
    <definedName name="TTEXTRA_1_20" localSheetId="30">#REF!</definedName>
    <definedName name="TTEXTRA_1_20" localSheetId="29">#REF!</definedName>
    <definedName name="TTEXTRA_1_20" localSheetId="24">#REF!</definedName>
    <definedName name="TTEXTRA_1_20" localSheetId="34">#REF!</definedName>
    <definedName name="TTEXTRA_1_20" localSheetId="28">#REF!</definedName>
    <definedName name="TTEXTRA_1_20" localSheetId="26">#REF!</definedName>
    <definedName name="TTEXTRA_1_20" localSheetId="35">#REF!</definedName>
    <definedName name="TTEXTRA_1_20" localSheetId="27">#REF!</definedName>
    <definedName name="TTEXTRA_1_20">#REF!</definedName>
    <definedName name="TTEXTRA_1_4" localSheetId="31">#REF!</definedName>
    <definedName name="TTEXTRA_1_4" localSheetId="32">#REF!</definedName>
    <definedName name="TTEXTRA_1_4" localSheetId="33">#REF!</definedName>
    <definedName name="TTEXTRA_1_4" localSheetId="25">#REF!</definedName>
    <definedName name="TTEXTRA_1_4" localSheetId="30">#REF!</definedName>
    <definedName name="TTEXTRA_1_4" localSheetId="29">#REF!</definedName>
    <definedName name="TTEXTRA_1_4" localSheetId="24">#REF!</definedName>
    <definedName name="TTEXTRA_1_4" localSheetId="34">#REF!</definedName>
    <definedName name="TTEXTRA_1_4" localSheetId="28">#REF!</definedName>
    <definedName name="TTEXTRA_1_4" localSheetId="26">#REF!</definedName>
    <definedName name="TTEXTRA_1_4" localSheetId="35">#REF!</definedName>
    <definedName name="TTEXTRA_1_4" localSheetId="27">#REF!</definedName>
    <definedName name="TTEXTRA_1_4">#REF!</definedName>
    <definedName name="TTEXTRA_12" localSheetId="31">#REF!</definedName>
    <definedName name="TTEXTRA_12" localSheetId="32">#REF!</definedName>
    <definedName name="TTEXTRA_12" localSheetId="33">#REF!</definedName>
    <definedName name="TTEXTRA_12" localSheetId="25">#REF!</definedName>
    <definedName name="TTEXTRA_12" localSheetId="30">#REF!</definedName>
    <definedName name="TTEXTRA_12" localSheetId="29">#REF!</definedName>
    <definedName name="TTEXTRA_12" localSheetId="24">#REF!</definedName>
    <definedName name="TTEXTRA_12" localSheetId="34">#REF!</definedName>
    <definedName name="TTEXTRA_12" localSheetId="28">#REF!</definedName>
    <definedName name="TTEXTRA_12" localSheetId="26">#REF!</definedName>
    <definedName name="TTEXTRA_12" localSheetId="35">#REF!</definedName>
    <definedName name="TTEXTRA_12" localSheetId="27">#REF!</definedName>
    <definedName name="TTEXTRA_12">#REF!</definedName>
    <definedName name="TTEXTRA_2" localSheetId="31">#REF!</definedName>
    <definedName name="TTEXTRA_2" localSheetId="32">#REF!</definedName>
    <definedName name="TTEXTRA_2" localSheetId="33">#REF!</definedName>
    <definedName name="TTEXTRA_2" localSheetId="25">#REF!</definedName>
    <definedName name="TTEXTRA_2" localSheetId="30">#REF!</definedName>
    <definedName name="TTEXTRA_2" localSheetId="29">#REF!</definedName>
    <definedName name="TTEXTRA_2" localSheetId="24">#REF!</definedName>
    <definedName name="TTEXTRA_2" localSheetId="34">#REF!</definedName>
    <definedName name="TTEXTRA_2" localSheetId="28">#REF!</definedName>
    <definedName name="TTEXTRA_2" localSheetId="26">#REF!</definedName>
    <definedName name="TTEXTRA_2" localSheetId="35">#REF!</definedName>
    <definedName name="TTEXTRA_2" localSheetId="27">#REF!</definedName>
    <definedName name="TTEXTRA_2">#REF!</definedName>
    <definedName name="TTEXTRA_20" localSheetId="31">#REF!</definedName>
    <definedName name="TTEXTRA_20" localSheetId="32">#REF!</definedName>
    <definedName name="TTEXTRA_20" localSheetId="33">#REF!</definedName>
    <definedName name="TTEXTRA_20" localSheetId="25">#REF!</definedName>
    <definedName name="TTEXTRA_20" localSheetId="30">#REF!</definedName>
    <definedName name="TTEXTRA_20" localSheetId="29">#REF!</definedName>
    <definedName name="TTEXTRA_20" localSheetId="24">#REF!</definedName>
    <definedName name="TTEXTRA_20" localSheetId="34">#REF!</definedName>
    <definedName name="TTEXTRA_20" localSheetId="28">#REF!</definedName>
    <definedName name="TTEXTRA_20" localSheetId="26">#REF!</definedName>
    <definedName name="TTEXTRA_20" localSheetId="35">#REF!</definedName>
    <definedName name="TTEXTRA_20" localSheetId="27">#REF!</definedName>
    <definedName name="TTEXTRA_20">#REF!</definedName>
    <definedName name="TTEXTRA_4" localSheetId="31">#REF!</definedName>
    <definedName name="TTEXTRA_4" localSheetId="32">#REF!</definedName>
    <definedName name="TTEXTRA_4" localSheetId="33">#REF!</definedName>
    <definedName name="TTEXTRA_4" localSheetId="25">#REF!</definedName>
    <definedName name="TTEXTRA_4" localSheetId="30">#REF!</definedName>
    <definedName name="TTEXTRA_4" localSheetId="29">#REF!</definedName>
    <definedName name="TTEXTRA_4" localSheetId="24">#REF!</definedName>
    <definedName name="TTEXTRA_4" localSheetId="34">#REF!</definedName>
    <definedName name="TTEXTRA_4" localSheetId="28">#REF!</definedName>
    <definedName name="TTEXTRA_4" localSheetId="26">#REF!</definedName>
    <definedName name="TTEXTRA_4" localSheetId="35">#REF!</definedName>
    <definedName name="TTEXTRA_4" localSheetId="27">#REF!</definedName>
    <definedName name="TTEXTRA_4">#REF!</definedName>
    <definedName name="TTEXTRA_5" localSheetId="31">#REF!</definedName>
    <definedName name="TTEXTRA_5" localSheetId="32">#REF!</definedName>
    <definedName name="TTEXTRA_5" localSheetId="33">#REF!</definedName>
    <definedName name="TTEXTRA_5" localSheetId="25">#REF!</definedName>
    <definedName name="TTEXTRA_5" localSheetId="30">#REF!</definedName>
    <definedName name="TTEXTRA_5" localSheetId="29">#REF!</definedName>
    <definedName name="TTEXTRA_5" localSheetId="24">#REF!</definedName>
    <definedName name="TTEXTRA_5" localSheetId="34">#REF!</definedName>
    <definedName name="TTEXTRA_5" localSheetId="28">#REF!</definedName>
    <definedName name="TTEXTRA_5" localSheetId="26">#REF!</definedName>
    <definedName name="TTEXTRA_5" localSheetId="35">#REF!</definedName>
    <definedName name="TTEXTRA_5" localSheetId="27">#REF!</definedName>
    <definedName name="TTEXTRA_5">#REF!</definedName>
    <definedName name="TTEXTRA_7" localSheetId="31">#REF!</definedName>
    <definedName name="TTEXTRA_7" localSheetId="32">#REF!</definedName>
    <definedName name="TTEXTRA_7" localSheetId="33">#REF!</definedName>
    <definedName name="TTEXTRA_7" localSheetId="25">#REF!</definedName>
    <definedName name="TTEXTRA_7" localSheetId="30">#REF!</definedName>
    <definedName name="TTEXTRA_7" localSheetId="29">#REF!</definedName>
    <definedName name="TTEXTRA_7" localSheetId="24">#REF!</definedName>
    <definedName name="TTEXTRA_7" localSheetId="34">#REF!</definedName>
    <definedName name="TTEXTRA_7" localSheetId="28">#REF!</definedName>
    <definedName name="TTEXTRA_7" localSheetId="26">#REF!</definedName>
    <definedName name="TTEXTRA_7" localSheetId="35">#REF!</definedName>
    <definedName name="TTEXTRA_7" localSheetId="27">#REF!</definedName>
    <definedName name="TTEXTRA_7">#REF!</definedName>
    <definedName name="unidad" localSheetId="31">#REF!</definedName>
    <definedName name="unidad" localSheetId="32">#REF!</definedName>
    <definedName name="unidad" localSheetId="33">#REF!</definedName>
    <definedName name="unidad" localSheetId="25">#REF!</definedName>
    <definedName name="unidad" localSheetId="30">#REF!</definedName>
    <definedName name="unidad" localSheetId="29">#REF!</definedName>
    <definedName name="unidad" localSheetId="24">#REF!</definedName>
    <definedName name="unidad" localSheetId="34">#REF!</definedName>
    <definedName name="unidad" localSheetId="28">#REF!</definedName>
    <definedName name="unidad" localSheetId="26">#REF!</definedName>
    <definedName name="unidad" localSheetId="35">#REF!</definedName>
    <definedName name="unidad" localSheetId="27">#REF!</definedName>
    <definedName name="unidad">#REF!</definedName>
    <definedName name="unidad_20" localSheetId="31">#REF!</definedName>
    <definedName name="unidad_20" localSheetId="32">#REF!</definedName>
    <definedName name="unidad_20" localSheetId="33">#REF!</definedName>
    <definedName name="unidad_20" localSheetId="25">#REF!</definedName>
    <definedName name="unidad_20" localSheetId="30">#REF!</definedName>
    <definedName name="unidad_20" localSheetId="29">#REF!</definedName>
    <definedName name="unidad_20" localSheetId="24">#REF!</definedName>
    <definedName name="unidad_20" localSheetId="34">#REF!</definedName>
    <definedName name="unidad_20" localSheetId="28">#REF!</definedName>
    <definedName name="unidad_20" localSheetId="26">#REF!</definedName>
    <definedName name="unidad_20" localSheetId="35">#REF!</definedName>
    <definedName name="unidad_20" localSheetId="27">#REF!</definedName>
    <definedName name="unidad_20">#REF!</definedName>
    <definedName name="Unidades" localSheetId="7">{"";"un";"dos";"tres";"cuatro";"cinco";"seis";"siete";"ocho";"nueve"}</definedName>
    <definedName name="Unidades" localSheetId="17">{"";"un";"dos";"tres";"cuatro";"cinco";"seis";"siete";"ocho";"nueve"}</definedName>
    <definedName name="Unidades" localSheetId="18">{"";"un";"dos";"tres";"cuatro";"cinco";"seis";"siete";"ocho";"nueve"}</definedName>
    <definedName name="Unidades" localSheetId="19">{"";"un";"dos";"tres";"cuatro";"cinco";"seis";"siete";"ocho";"nueve"}</definedName>
    <definedName name="Unidades" localSheetId="20">{"";"un";"dos";"tres";"cuatro";"cinco";"seis";"siete";"ocho";"nueve"}</definedName>
    <definedName name="Unidades" localSheetId="12">{"";"un";"dos";"tres";"cuatro";"cinco";"seis";"siete";"ocho";"nueve"}</definedName>
    <definedName name="Unidades" localSheetId="14">{"";"un";"dos";"tres";"cuatro";"cinco";"seis";"siete";"ocho";"nueve"}</definedName>
    <definedName name="Unidades" localSheetId="15">{"";"un";"dos";"tres";"cuatro";"cinco";"seis";"siete";"ocho";"nueve"}</definedName>
    <definedName name="Unidades" localSheetId="21">{"";"un";"dos";"tres";"cuatro";"cinco";"seis";"siete";"ocho";"nueve"}</definedName>
    <definedName name="Unidades" localSheetId="13">{"";"un";"dos";"tres";"cuatro";"cinco";"seis";"siete";"ocho";"nueve"}</definedName>
    <definedName name="Unidades" localSheetId="34">{"";"un";"dos";"tres";"cuatro";"cinco";"seis";"siete";"ocho";"nueve"}</definedName>
    <definedName name="Unidades" localSheetId="23">{"";"un";"dos";"tres";"cuatro";"cinco";"seis";"siete";"ocho";"nueve"}</definedName>
    <definedName name="Unidades" localSheetId="22">{"";"un";"dos";"tres";"cuatro";"cinco";"seis";"siete";"ocho";"nueve"}</definedName>
    <definedName name="Unidades" localSheetId="16">{"";"un";"dos";"tres";"cuatro";"cinco";"seis";"siete";"ocho";"nueve"}</definedName>
    <definedName name="Unidades" localSheetId="36">{"";"un";"dos";"tres";"cuatro";"cinco";"seis";"siete";"ocho";"nueve"}</definedName>
    <definedName name="Unidades">{"";"un";"dos";"tres";"cuatro";"cinco";"seis";"siete";"ocho";"nueve"}</definedName>
    <definedName name="UNIVERSIDAD" localSheetId="31">#REF!</definedName>
    <definedName name="UNIVERSIDAD" localSheetId="32">#REF!</definedName>
    <definedName name="UNIVERSIDAD" localSheetId="33">#REF!</definedName>
    <definedName name="UNIVERSIDAD" localSheetId="25">#REF!</definedName>
    <definedName name="UNIVERSIDAD" localSheetId="30">#REF!</definedName>
    <definedName name="UNIVERSIDAD" localSheetId="29">#REF!</definedName>
    <definedName name="UNIVERSIDAD" localSheetId="24">#REF!</definedName>
    <definedName name="UNIVERSIDAD" localSheetId="34">#REF!</definedName>
    <definedName name="UNIVERSIDAD" localSheetId="28">#REF!</definedName>
    <definedName name="UNIVERSIDAD" localSheetId="26">#REF!</definedName>
    <definedName name="UNIVERSIDAD" localSheetId="35">#REF!</definedName>
    <definedName name="UNIVERSIDAD" localSheetId="27">#REF!</definedName>
    <definedName name="UNIVERSIDAD">#REF!</definedName>
    <definedName name="USE" localSheetId="31">#REF!</definedName>
    <definedName name="USE" localSheetId="32">#REF!</definedName>
    <definedName name="USE" localSheetId="33">#REF!</definedName>
    <definedName name="USE" localSheetId="25">#REF!</definedName>
    <definedName name="USE" localSheetId="30">#REF!</definedName>
    <definedName name="USE" localSheetId="29">#REF!</definedName>
    <definedName name="USE" localSheetId="24">#REF!</definedName>
    <definedName name="USE" localSheetId="34">#REF!</definedName>
    <definedName name="USE" localSheetId="28">#REF!</definedName>
    <definedName name="USE" localSheetId="26">#REF!</definedName>
    <definedName name="USE" localSheetId="35">#REF!</definedName>
    <definedName name="USE" localSheetId="27">#REF!</definedName>
    <definedName name="USE">#REF!</definedName>
    <definedName name="USE_1" localSheetId="31">#REF!</definedName>
    <definedName name="USE_1" localSheetId="32">#REF!</definedName>
    <definedName name="USE_1" localSheetId="33">#REF!</definedName>
    <definedName name="USE_1" localSheetId="25">#REF!</definedName>
    <definedName name="USE_1" localSheetId="30">#REF!</definedName>
    <definedName name="USE_1" localSheetId="29">#REF!</definedName>
    <definedName name="USE_1" localSheetId="24">#REF!</definedName>
    <definedName name="USE_1" localSheetId="34">#REF!</definedName>
    <definedName name="USE_1" localSheetId="28">#REF!</definedName>
    <definedName name="USE_1" localSheetId="26">#REF!</definedName>
    <definedName name="USE_1" localSheetId="35">#REF!</definedName>
    <definedName name="USE_1" localSheetId="27">#REF!</definedName>
    <definedName name="USE_1">#REF!</definedName>
    <definedName name="USE_11" localSheetId="31">#REF!</definedName>
    <definedName name="USE_11" localSheetId="32">#REF!</definedName>
    <definedName name="USE_11" localSheetId="33">#REF!</definedName>
    <definedName name="USE_11" localSheetId="25">#REF!</definedName>
    <definedName name="USE_11" localSheetId="30">#REF!</definedName>
    <definedName name="USE_11" localSheetId="29">#REF!</definedName>
    <definedName name="USE_11" localSheetId="24">#REF!</definedName>
    <definedName name="USE_11" localSheetId="34">#REF!</definedName>
    <definedName name="USE_11" localSheetId="28">#REF!</definedName>
    <definedName name="USE_11" localSheetId="26">#REF!</definedName>
    <definedName name="USE_11" localSheetId="35">#REF!</definedName>
    <definedName name="USE_11" localSheetId="27">#REF!</definedName>
    <definedName name="USE_11">#REF!</definedName>
    <definedName name="USE_20" localSheetId="31">#REF!</definedName>
    <definedName name="USE_20" localSheetId="32">#REF!</definedName>
    <definedName name="USE_20" localSheetId="33">#REF!</definedName>
    <definedName name="USE_20" localSheetId="25">#REF!</definedName>
    <definedName name="USE_20" localSheetId="30">#REF!</definedName>
    <definedName name="USE_20" localSheetId="29">#REF!</definedName>
    <definedName name="USE_20" localSheetId="24">#REF!</definedName>
    <definedName name="USE_20" localSheetId="34">#REF!</definedName>
    <definedName name="USE_20" localSheetId="28">#REF!</definedName>
    <definedName name="USE_20" localSheetId="26">#REF!</definedName>
    <definedName name="USE_20" localSheetId="35">#REF!</definedName>
    <definedName name="USE_20" localSheetId="27">#REF!</definedName>
    <definedName name="USE_20">#REF!</definedName>
    <definedName name="USE_4" localSheetId="31">#REF!</definedName>
    <definedName name="USE_4" localSheetId="32">#REF!</definedName>
    <definedName name="USE_4" localSheetId="33">#REF!</definedName>
    <definedName name="USE_4" localSheetId="25">#REF!</definedName>
    <definedName name="USE_4" localSheetId="30">#REF!</definedName>
    <definedName name="USE_4" localSheetId="29">#REF!</definedName>
    <definedName name="USE_4" localSheetId="24">#REF!</definedName>
    <definedName name="USE_4" localSheetId="34">#REF!</definedName>
    <definedName name="USE_4" localSheetId="28">#REF!</definedName>
    <definedName name="USE_4" localSheetId="26">#REF!</definedName>
    <definedName name="USE_4" localSheetId="35">#REF!</definedName>
    <definedName name="USE_4" localSheetId="27">#REF!</definedName>
    <definedName name="USE_4">#REF!</definedName>
    <definedName name="USE_5" localSheetId="31">#REF!</definedName>
    <definedName name="USE_5" localSheetId="32">#REF!</definedName>
    <definedName name="USE_5" localSheetId="33">#REF!</definedName>
    <definedName name="USE_5" localSheetId="25">#REF!</definedName>
    <definedName name="USE_5" localSheetId="30">#REF!</definedName>
    <definedName name="USE_5" localSheetId="29">#REF!</definedName>
    <definedName name="USE_5" localSheetId="24">#REF!</definedName>
    <definedName name="USE_5" localSheetId="34">#REF!</definedName>
    <definedName name="USE_5" localSheetId="28">#REF!</definedName>
    <definedName name="USE_5" localSheetId="26">#REF!</definedName>
    <definedName name="USE_5" localSheetId="35">#REF!</definedName>
    <definedName name="USE_5" localSheetId="27">#REF!</definedName>
    <definedName name="USE_5">#REF!</definedName>
    <definedName name="useb" localSheetId="31">#REF!</definedName>
    <definedName name="useb" localSheetId="32">#REF!</definedName>
    <definedName name="useb" localSheetId="33">#REF!</definedName>
    <definedName name="useb" localSheetId="25">#REF!</definedName>
    <definedName name="useb" localSheetId="30">#REF!</definedName>
    <definedName name="useb" localSheetId="29">#REF!</definedName>
    <definedName name="useb" localSheetId="24">#REF!</definedName>
    <definedName name="useb" localSheetId="34">#REF!</definedName>
    <definedName name="useb" localSheetId="28">#REF!</definedName>
    <definedName name="useb" localSheetId="26">#REF!</definedName>
    <definedName name="useb" localSheetId="35">#REF!</definedName>
    <definedName name="useb" localSheetId="27">#REF!</definedName>
    <definedName name="useb">#REF!</definedName>
    <definedName name="useb_20" localSheetId="31">#REF!</definedName>
    <definedName name="useb_20" localSheetId="32">#REF!</definedName>
    <definedName name="useb_20" localSheetId="33">#REF!</definedName>
    <definedName name="useb_20" localSheetId="25">#REF!</definedName>
    <definedName name="useb_20" localSheetId="30">#REF!</definedName>
    <definedName name="useb_20" localSheetId="29">#REF!</definedName>
    <definedName name="useb_20" localSheetId="24">#REF!</definedName>
    <definedName name="useb_20" localSheetId="34">#REF!</definedName>
    <definedName name="useb_20" localSheetId="28">#REF!</definedName>
    <definedName name="useb_20" localSheetId="26">#REF!</definedName>
    <definedName name="useb_20" localSheetId="35">#REF!</definedName>
    <definedName name="useb_20" localSheetId="27">#REF!</definedName>
    <definedName name="useb_20">#REF!</definedName>
    <definedName name="usebeq" localSheetId="31">#REF!</definedName>
    <definedName name="usebeq" localSheetId="32">#REF!</definedName>
    <definedName name="usebeq" localSheetId="33">#REF!</definedName>
    <definedName name="usebeq" localSheetId="25">#REF!</definedName>
    <definedName name="usebeq" localSheetId="30">#REF!</definedName>
    <definedName name="usebeq" localSheetId="29">#REF!</definedName>
    <definedName name="usebeq" localSheetId="24">#REF!</definedName>
    <definedName name="usebeq" localSheetId="34">#REF!</definedName>
    <definedName name="usebeq" localSheetId="28">#REF!</definedName>
    <definedName name="usebeq" localSheetId="26">#REF!</definedName>
    <definedName name="usebeq" localSheetId="35">#REF!</definedName>
    <definedName name="usebeq" localSheetId="27">#REF!</definedName>
    <definedName name="usebeq">#REF!</definedName>
    <definedName name="usebeq_1" localSheetId="31">#REF!</definedName>
    <definedName name="usebeq_1" localSheetId="32">#REF!</definedName>
    <definedName name="usebeq_1" localSheetId="33">#REF!</definedName>
    <definedName name="usebeq_1" localSheetId="25">#REF!</definedName>
    <definedName name="usebeq_1" localSheetId="30">#REF!</definedName>
    <definedName name="usebeq_1" localSheetId="29">#REF!</definedName>
    <definedName name="usebeq_1" localSheetId="24">#REF!</definedName>
    <definedName name="usebeq_1" localSheetId="34">#REF!</definedName>
    <definedName name="usebeq_1" localSheetId="28">#REF!</definedName>
    <definedName name="usebeq_1" localSheetId="26">#REF!</definedName>
    <definedName name="usebeq_1" localSheetId="35">#REF!</definedName>
    <definedName name="usebeq_1" localSheetId="27">#REF!</definedName>
    <definedName name="usebeq_1">#REF!</definedName>
    <definedName name="usebeq_11" localSheetId="31">#REF!</definedName>
    <definedName name="usebeq_11" localSheetId="32">#REF!</definedName>
    <definedName name="usebeq_11" localSheetId="33">#REF!</definedName>
    <definedName name="usebeq_11" localSheetId="25">#REF!</definedName>
    <definedName name="usebeq_11" localSheetId="30">#REF!</definedName>
    <definedName name="usebeq_11" localSheetId="29">#REF!</definedName>
    <definedName name="usebeq_11" localSheetId="24">#REF!</definedName>
    <definedName name="usebeq_11" localSheetId="34">#REF!</definedName>
    <definedName name="usebeq_11" localSheetId="28">#REF!</definedName>
    <definedName name="usebeq_11" localSheetId="26">#REF!</definedName>
    <definedName name="usebeq_11" localSheetId="35">#REF!</definedName>
    <definedName name="usebeq_11" localSheetId="27">#REF!</definedName>
    <definedName name="usebeq_11">#REF!</definedName>
    <definedName name="usebeq_20" localSheetId="31">#REF!</definedName>
    <definedName name="usebeq_20" localSheetId="32">#REF!</definedName>
    <definedName name="usebeq_20" localSheetId="33">#REF!</definedName>
    <definedName name="usebeq_20" localSheetId="25">#REF!</definedName>
    <definedName name="usebeq_20" localSheetId="30">#REF!</definedName>
    <definedName name="usebeq_20" localSheetId="29">#REF!</definedName>
    <definedName name="usebeq_20" localSheetId="24">#REF!</definedName>
    <definedName name="usebeq_20" localSheetId="34">#REF!</definedName>
    <definedName name="usebeq_20" localSheetId="28">#REF!</definedName>
    <definedName name="usebeq_20" localSheetId="26">#REF!</definedName>
    <definedName name="usebeq_20" localSheetId="35">#REF!</definedName>
    <definedName name="usebeq_20" localSheetId="27">#REF!</definedName>
    <definedName name="usebeq_20">#REF!</definedName>
    <definedName name="usebeq_4" localSheetId="31">#REF!</definedName>
    <definedName name="usebeq_4" localSheetId="32">#REF!</definedName>
    <definedName name="usebeq_4" localSheetId="33">#REF!</definedName>
    <definedName name="usebeq_4" localSheetId="25">#REF!</definedName>
    <definedName name="usebeq_4" localSheetId="30">#REF!</definedName>
    <definedName name="usebeq_4" localSheetId="29">#REF!</definedName>
    <definedName name="usebeq_4" localSheetId="24">#REF!</definedName>
    <definedName name="usebeq_4" localSheetId="34">#REF!</definedName>
    <definedName name="usebeq_4" localSheetId="28">#REF!</definedName>
    <definedName name="usebeq_4" localSheetId="26">#REF!</definedName>
    <definedName name="usebeq_4" localSheetId="35">#REF!</definedName>
    <definedName name="usebeq_4" localSheetId="27">#REF!</definedName>
    <definedName name="usebeq_4">#REF!</definedName>
    <definedName name="usebeq_5" localSheetId="31">#REF!</definedName>
    <definedName name="usebeq_5" localSheetId="32">#REF!</definedName>
    <definedName name="usebeq_5" localSheetId="33">#REF!</definedName>
    <definedName name="usebeq_5" localSheetId="25">#REF!</definedName>
    <definedName name="usebeq_5" localSheetId="30">#REF!</definedName>
    <definedName name="usebeq_5" localSheetId="29">#REF!</definedName>
    <definedName name="usebeq_5" localSheetId="24">#REF!</definedName>
    <definedName name="usebeq_5" localSheetId="34">#REF!</definedName>
    <definedName name="usebeq_5" localSheetId="28">#REF!</definedName>
    <definedName name="usebeq_5" localSheetId="26">#REF!</definedName>
    <definedName name="usebeq_5" localSheetId="35">#REF!</definedName>
    <definedName name="usebeq_5" localSheetId="27">#REF!</definedName>
    <definedName name="usebeq_5">#REF!</definedName>
    <definedName name="UT" localSheetId="31">#REF!</definedName>
    <definedName name="UT" localSheetId="32">#REF!</definedName>
    <definedName name="UT" localSheetId="33">#REF!</definedName>
    <definedName name="UT" localSheetId="25">#REF!</definedName>
    <definedName name="UT" localSheetId="30">#REF!</definedName>
    <definedName name="UT" localSheetId="29">#REF!</definedName>
    <definedName name="UT" localSheetId="24">#REF!</definedName>
    <definedName name="UT" localSheetId="34">#REF!</definedName>
    <definedName name="UT" localSheetId="28">#REF!</definedName>
    <definedName name="UT" localSheetId="26">#REF!</definedName>
    <definedName name="UT" localSheetId="35">#REF!</definedName>
    <definedName name="UT" localSheetId="27">#REF!</definedName>
    <definedName name="UT">#REF!</definedName>
    <definedName name="UT_1" localSheetId="31">#REF!</definedName>
    <definedName name="UT_1" localSheetId="32">#REF!</definedName>
    <definedName name="UT_1" localSheetId="33">#REF!</definedName>
    <definedName name="UT_1" localSheetId="25">#REF!</definedName>
    <definedName name="UT_1" localSheetId="30">#REF!</definedName>
    <definedName name="UT_1" localSheetId="29">#REF!</definedName>
    <definedName name="UT_1" localSheetId="24">#REF!</definedName>
    <definedName name="UT_1" localSheetId="34">#REF!</definedName>
    <definedName name="UT_1" localSheetId="28">#REF!</definedName>
    <definedName name="UT_1" localSheetId="26">#REF!</definedName>
    <definedName name="UT_1" localSheetId="35">#REF!</definedName>
    <definedName name="UT_1" localSheetId="27">#REF!</definedName>
    <definedName name="UT_1">#REF!</definedName>
    <definedName name="UT_20" localSheetId="31">#REF!</definedName>
    <definedName name="UT_20" localSheetId="32">#REF!</definedName>
    <definedName name="UT_20" localSheetId="33">#REF!</definedName>
    <definedName name="UT_20" localSheetId="25">#REF!</definedName>
    <definedName name="UT_20" localSheetId="30">#REF!</definedName>
    <definedName name="UT_20" localSheetId="29">#REF!</definedName>
    <definedName name="UT_20" localSheetId="24">#REF!</definedName>
    <definedName name="UT_20" localSheetId="34">#REF!</definedName>
    <definedName name="UT_20" localSheetId="28">#REF!</definedName>
    <definedName name="UT_20" localSheetId="26">#REF!</definedName>
    <definedName name="UT_20" localSheetId="35">#REF!</definedName>
    <definedName name="UT_20" localSheetId="27">#REF!</definedName>
    <definedName name="UT_20">#REF!</definedName>
    <definedName name="UT_4" localSheetId="31">#REF!</definedName>
    <definedName name="UT_4" localSheetId="32">#REF!</definedName>
    <definedName name="UT_4" localSheetId="33">#REF!</definedName>
    <definedName name="UT_4" localSheetId="25">#REF!</definedName>
    <definedName name="UT_4" localSheetId="30">#REF!</definedName>
    <definedName name="UT_4" localSheetId="29">#REF!</definedName>
    <definedName name="UT_4" localSheetId="24">#REF!</definedName>
    <definedName name="UT_4" localSheetId="34">#REF!</definedName>
    <definedName name="UT_4" localSheetId="28">#REF!</definedName>
    <definedName name="UT_4" localSheetId="26">#REF!</definedName>
    <definedName name="UT_4" localSheetId="35">#REF!</definedName>
    <definedName name="UT_4" localSheetId="27">#REF!</definedName>
    <definedName name="UT_4">#REF!</definedName>
    <definedName name="UTEQ" localSheetId="31">#REF!</definedName>
    <definedName name="UTEQ" localSheetId="32">#REF!</definedName>
    <definedName name="UTEQ" localSheetId="33">#REF!</definedName>
    <definedName name="UTEQ" localSheetId="25">#REF!</definedName>
    <definedName name="UTEQ" localSheetId="30">#REF!</definedName>
    <definedName name="UTEQ" localSheetId="29">#REF!</definedName>
    <definedName name="UTEQ" localSheetId="24">#REF!</definedName>
    <definedName name="UTEQ" localSheetId="34">#REF!</definedName>
    <definedName name="UTEQ" localSheetId="28">#REF!</definedName>
    <definedName name="UTEQ" localSheetId="26">#REF!</definedName>
    <definedName name="UTEQ" localSheetId="35">#REF!</definedName>
    <definedName name="UTEQ" localSheetId="27">#REF!</definedName>
    <definedName name="UTEQ">#REF!</definedName>
    <definedName name="UTEQ_1" localSheetId="31">#REF!</definedName>
    <definedName name="UTEQ_1" localSheetId="32">#REF!</definedName>
    <definedName name="UTEQ_1" localSheetId="33">#REF!</definedName>
    <definedName name="UTEQ_1" localSheetId="25">#REF!</definedName>
    <definedName name="UTEQ_1" localSheetId="30">#REF!</definedName>
    <definedName name="UTEQ_1" localSheetId="29">#REF!</definedName>
    <definedName name="UTEQ_1" localSheetId="24">#REF!</definedName>
    <definedName name="UTEQ_1" localSheetId="34">#REF!</definedName>
    <definedName name="UTEQ_1" localSheetId="28">#REF!</definedName>
    <definedName name="UTEQ_1" localSheetId="26">#REF!</definedName>
    <definedName name="UTEQ_1" localSheetId="35">#REF!</definedName>
    <definedName name="UTEQ_1" localSheetId="27">#REF!</definedName>
    <definedName name="UTEQ_1">#REF!</definedName>
    <definedName name="UTEQ_4" localSheetId="31">#REF!</definedName>
    <definedName name="UTEQ_4" localSheetId="32">#REF!</definedName>
    <definedName name="UTEQ_4" localSheetId="33">#REF!</definedName>
    <definedName name="UTEQ_4" localSheetId="25">#REF!</definedName>
    <definedName name="UTEQ_4" localSheetId="30">#REF!</definedName>
    <definedName name="UTEQ_4" localSheetId="29">#REF!</definedName>
    <definedName name="UTEQ_4" localSheetId="24">#REF!</definedName>
    <definedName name="UTEQ_4" localSheetId="34">#REF!</definedName>
    <definedName name="UTEQ_4" localSheetId="28">#REF!</definedName>
    <definedName name="UTEQ_4" localSheetId="26">#REF!</definedName>
    <definedName name="UTEQ_4" localSheetId="35">#REF!</definedName>
    <definedName name="UTEQ_4" localSheetId="27">#REF!</definedName>
    <definedName name="UTEQ_4">#REF!</definedName>
    <definedName name="utsjr" localSheetId="31">#REF!</definedName>
    <definedName name="utsjr" localSheetId="32">#REF!</definedName>
    <definedName name="utsjr" localSheetId="33">#REF!</definedName>
    <definedName name="utsjr" localSheetId="25">#REF!</definedName>
    <definedName name="utsjr" localSheetId="30">#REF!</definedName>
    <definedName name="utsjr" localSheetId="29">#REF!</definedName>
    <definedName name="utsjr" localSheetId="24">#REF!</definedName>
    <definedName name="utsjr" localSheetId="34">#REF!</definedName>
    <definedName name="utsjr" localSheetId="28">#REF!</definedName>
    <definedName name="utsjr" localSheetId="26">#REF!</definedName>
    <definedName name="utsjr" localSheetId="35">#REF!</definedName>
    <definedName name="utsjr" localSheetId="27">#REF!</definedName>
    <definedName name="utsjr">#REF!</definedName>
    <definedName name="utsjr_1" localSheetId="31">#REF!</definedName>
    <definedName name="utsjr_1" localSheetId="32">#REF!</definedName>
    <definedName name="utsjr_1" localSheetId="33">#REF!</definedName>
    <definedName name="utsjr_1" localSheetId="25">#REF!</definedName>
    <definedName name="utsjr_1" localSheetId="30">#REF!</definedName>
    <definedName name="utsjr_1" localSheetId="29">#REF!</definedName>
    <definedName name="utsjr_1" localSheetId="24">#REF!</definedName>
    <definedName name="utsjr_1" localSheetId="34">#REF!</definedName>
    <definedName name="utsjr_1" localSheetId="28">#REF!</definedName>
    <definedName name="utsjr_1" localSheetId="26">#REF!</definedName>
    <definedName name="utsjr_1" localSheetId="35">#REF!</definedName>
    <definedName name="utsjr_1" localSheetId="27">#REF!</definedName>
    <definedName name="utsjr_1">#REF!</definedName>
    <definedName name="utsjr_11" localSheetId="31">#REF!</definedName>
    <definedName name="utsjr_11" localSheetId="32">#REF!</definedName>
    <definedName name="utsjr_11" localSheetId="33">#REF!</definedName>
    <definedName name="utsjr_11" localSheetId="25">#REF!</definedName>
    <definedName name="utsjr_11" localSheetId="30">#REF!</definedName>
    <definedName name="utsjr_11" localSheetId="29">#REF!</definedName>
    <definedName name="utsjr_11" localSheetId="24">#REF!</definedName>
    <definedName name="utsjr_11" localSheetId="34">#REF!</definedName>
    <definedName name="utsjr_11" localSheetId="28">#REF!</definedName>
    <definedName name="utsjr_11" localSheetId="26">#REF!</definedName>
    <definedName name="utsjr_11" localSheetId="35">#REF!</definedName>
    <definedName name="utsjr_11" localSheetId="27">#REF!</definedName>
    <definedName name="utsjr_11">#REF!</definedName>
    <definedName name="utsjr_12" localSheetId="31">#REF!</definedName>
    <definedName name="utsjr_12" localSheetId="32">#REF!</definedName>
    <definedName name="utsjr_12" localSheetId="33">#REF!</definedName>
    <definedName name="utsjr_12" localSheetId="25">#REF!</definedName>
    <definedName name="utsjr_12" localSheetId="30">#REF!</definedName>
    <definedName name="utsjr_12" localSheetId="29">#REF!</definedName>
    <definedName name="utsjr_12" localSheetId="24">#REF!</definedName>
    <definedName name="utsjr_12" localSheetId="34">#REF!</definedName>
    <definedName name="utsjr_12" localSheetId="28">#REF!</definedName>
    <definedName name="utsjr_12" localSheetId="26">#REF!</definedName>
    <definedName name="utsjr_12" localSheetId="35">#REF!</definedName>
    <definedName name="utsjr_12" localSheetId="27">#REF!</definedName>
    <definedName name="utsjr_12">#REF!</definedName>
    <definedName name="utsjr_2" localSheetId="31">#REF!</definedName>
    <definedName name="utsjr_2" localSheetId="32">#REF!</definedName>
    <definedName name="utsjr_2" localSheetId="33">#REF!</definedName>
    <definedName name="utsjr_2" localSheetId="25">#REF!</definedName>
    <definedName name="utsjr_2" localSheetId="30">#REF!</definedName>
    <definedName name="utsjr_2" localSheetId="29">#REF!</definedName>
    <definedName name="utsjr_2" localSheetId="24">#REF!</definedName>
    <definedName name="utsjr_2" localSheetId="34">#REF!</definedName>
    <definedName name="utsjr_2" localSheetId="28">#REF!</definedName>
    <definedName name="utsjr_2" localSheetId="26">#REF!</definedName>
    <definedName name="utsjr_2" localSheetId="35">#REF!</definedName>
    <definedName name="utsjr_2" localSheetId="27">#REF!</definedName>
    <definedName name="utsjr_2">#REF!</definedName>
    <definedName name="utsjr_20" localSheetId="31">#REF!</definedName>
    <definedName name="utsjr_20" localSheetId="32">#REF!</definedName>
    <definedName name="utsjr_20" localSheetId="33">#REF!</definedName>
    <definedName name="utsjr_20" localSheetId="25">#REF!</definedName>
    <definedName name="utsjr_20" localSheetId="30">#REF!</definedName>
    <definedName name="utsjr_20" localSheetId="29">#REF!</definedName>
    <definedName name="utsjr_20" localSheetId="24">#REF!</definedName>
    <definedName name="utsjr_20" localSheetId="34">#REF!</definedName>
    <definedName name="utsjr_20" localSheetId="28">#REF!</definedName>
    <definedName name="utsjr_20" localSheetId="26">#REF!</definedName>
    <definedName name="utsjr_20" localSheetId="35">#REF!</definedName>
    <definedName name="utsjr_20" localSheetId="27">#REF!</definedName>
    <definedName name="utsjr_20">#REF!</definedName>
    <definedName name="utsjr_4" localSheetId="31">#REF!</definedName>
    <definedName name="utsjr_4" localSheetId="32">#REF!</definedName>
    <definedName name="utsjr_4" localSheetId="33">#REF!</definedName>
    <definedName name="utsjr_4" localSheetId="25">#REF!</definedName>
    <definedName name="utsjr_4" localSheetId="30">#REF!</definedName>
    <definedName name="utsjr_4" localSheetId="29">#REF!</definedName>
    <definedName name="utsjr_4" localSheetId="24">#REF!</definedName>
    <definedName name="utsjr_4" localSheetId="34">#REF!</definedName>
    <definedName name="utsjr_4" localSheetId="28">#REF!</definedName>
    <definedName name="utsjr_4" localSheetId="26">#REF!</definedName>
    <definedName name="utsjr_4" localSheetId="35">#REF!</definedName>
    <definedName name="utsjr_4" localSheetId="27">#REF!</definedName>
    <definedName name="utsjr_4">#REF!</definedName>
    <definedName name="utsjr_5" localSheetId="31">#REF!</definedName>
    <definedName name="utsjr_5" localSheetId="32">#REF!</definedName>
    <definedName name="utsjr_5" localSheetId="33">#REF!</definedName>
    <definedName name="utsjr_5" localSheetId="25">#REF!</definedName>
    <definedName name="utsjr_5" localSheetId="30">#REF!</definedName>
    <definedName name="utsjr_5" localSheetId="29">#REF!</definedName>
    <definedName name="utsjr_5" localSheetId="24">#REF!</definedName>
    <definedName name="utsjr_5" localSheetId="34">#REF!</definedName>
    <definedName name="utsjr_5" localSheetId="28">#REF!</definedName>
    <definedName name="utsjr_5" localSheetId="26">#REF!</definedName>
    <definedName name="utsjr_5" localSheetId="35">#REF!</definedName>
    <definedName name="utsjr_5" localSheetId="27">#REF!</definedName>
    <definedName name="utsjr_5">#REF!</definedName>
    <definedName name="utsjr_7" localSheetId="31">#REF!</definedName>
    <definedName name="utsjr_7" localSheetId="32">#REF!</definedName>
    <definedName name="utsjr_7" localSheetId="33">#REF!</definedName>
    <definedName name="utsjr_7" localSheetId="25">#REF!</definedName>
    <definedName name="utsjr_7" localSheetId="30">#REF!</definedName>
    <definedName name="utsjr_7" localSheetId="29">#REF!</definedName>
    <definedName name="utsjr_7" localSheetId="24">#REF!</definedName>
    <definedName name="utsjr_7" localSheetId="34">#REF!</definedName>
    <definedName name="utsjr_7" localSheetId="28">#REF!</definedName>
    <definedName name="utsjr_7" localSheetId="26">#REF!</definedName>
    <definedName name="utsjr_7" localSheetId="35">#REF!</definedName>
    <definedName name="utsjr_7" localSheetId="27">#REF!</definedName>
    <definedName name="utsjr_7">#REF!</definedName>
    <definedName name="VICKY" localSheetId="31">[13]Radmod04oficios!#REF!</definedName>
    <definedName name="VICKY" localSheetId="32">[13]Radmod04oficios!#REF!</definedName>
    <definedName name="VICKY" localSheetId="33">[13]Radmod04oficios!#REF!</definedName>
    <definedName name="VICKY" localSheetId="25">[13]Radmod04oficios!#REF!</definedName>
    <definedName name="VICKY" localSheetId="30">[13]Radmod04oficios!#REF!</definedName>
    <definedName name="VICKY" localSheetId="29">[13]Radmod04oficios!#REF!</definedName>
    <definedName name="VICKY" localSheetId="24">[13]Radmod04oficios!#REF!</definedName>
    <definedName name="VICKY" localSheetId="34">[13]Radmod04oficios!#REF!</definedName>
    <definedName name="VICKY" localSheetId="28">[13]Radmod04oficios!#REF!</definedName>
    <definedName name="VICKY" localSheetId="26">[13]Radmod04oficios!#REF!</definedName>
    <definedName name="VICKY" localSheetId="35">[13]Radmod04oficios!#REF!</definedName>
    <definedName name="VICKY" localSheetId="27">[13]Radmod04oficios!#REF!</definedName>
    <definedName name="VICKY">[13]Radmod04oficios!#REF!</definedName>
    <definedName name="Y" localSheetId="31">'[18]REPORTE DETALLADO 2014'!Funciones_Activos_Fijos</definedName>
    <definedName name="Y" localSheetId="32">'[18]REPORTE DETALLADO 2014'!Funciones_Activos_Fijos</definedName>
    <definedName name="Y" localSheetId="33">'[18]REPORTE DETALLADO 2014'!Funciones_Activos_Fijos</definedName>
    <definedName name="Y" localSheetId="25">'[18]REPORTE DETALLADO 2014'!Funciones_Activos_Fijos</definedName>
    <definedName name="Y" localSheetId="30">'[18]REPORTE DETALLADO 2014'!Funciones_Activos_Fijos</definedName>
    <definedName name="Y" localSheetId="29">'[18]REPORTE DETALLADO 2014'!Funciones_Activos_Fijos</definedName>
    <definedName name="Y" localSheetId="24">'[18]REPORTE DETALLADO 2014'!Funciones_Activos_Fijos</definedName>
    <definedName name="Y" localSheetId="34">'[18]REPORTE DETALLADO 2014'!Funciones_Activos_Fijos</definedName>
    <definedName name="Y" localSheetId="28">'[18]REPORTE DETALLADO 2014'!Funciones_Activos_Fijos</definedName>
    <definedName name="Y" localSheetId="26">'[18]REPORTE DETALLADO 2014'!Funciones_Activos_Fijos</definedName>
    <definedName name="Y" localSheetId="35">'[18]REPORTE DETALLADO 2014'!Funciones_Activos_Fijos</definedName>
    <definedName name="Y" localSheetId="36">'[18]REPORTE DETALLADO 2014'!Funciones_Activos_Fijos</definedName>
    <definedName name="Y" localSheetId="27">'[18]REPORTE DETALLADO 2014'!Funciones_Activos_Fijos</definedName>
    <definedName name="Y">'[4]REPORTE DETALLADO 2014'!Funciones_Activos_Fijos</definedName>
  </definedNames>
  <calcPr calcId="152511"/>
  <pivotCaches>
    <pivotCache cacheId="0" r:id="rId62"/>
    <pivotCache cacheId="1" r:id="rId63"/>
  </pivotCaches>
</workbook>
</file>

<file path=xl/calcChain.xml><?xml version="1.0" encoding="utf-8"?>
<calcChain xmlns="http://schemas.openxmlformats.org/spreadsheetml/2006/main">
  <c r="A3" i="37" l="1"/>
  <c r="A3" i="35"/>
  <c r="A3" i="33"/>
  <c r="A3" i="31"/>
  <c r="A3" i="29"/>
  <c r="A3" i="30" s="1"/>
  <c r="A3" i="28"/>
  <c r="A3" i="36" s="1"/>
  <c r="A3" i="27"/>
  <c r="A5" i="25"/>
  <c r="A5" i="24"/>
  <c r="A5" i="23"/>
  <c r="G49" i="22"/>
  <c r="G28" i="22"/>
  <c r="A5" i="22"/>
  <c r="A5" i="21"/>
  <c r="A5" i="20"/>
  <c r="A5" i="19"/>
  <c r="A5" i="18"/>
  <c r="A7" i="16"/>
  <c r="A8" i="17" s="1"/>
  <c r="A8" i="18" s="1"/>
  <c r="A8" i="19" s="1"/>
  <c r="A8" i="20" s="1"/>
  <c r="A8" i="21" s="1"/>
  <c r="A8" i="22" s="1"/>
  <c r="A7" i="23" s="1"/>
  <c r="A7" i="24" s="1"/>
  <c r="A7" i="25" s="1"/>
  <c r="F18" i="15"/>
  <c r="G17" i="25"/>
  <c r="E17" i="25"/>
  <c r="F28" i="22"/>
  <c r="D28" i="22"/>
  <c r="F13" i="21"/>
  <c r="D13" i="21"/>
  <c r="E17" i="20"/>
  <c r="C17" i="20"/>
  <c r="E14" i="19"/>
  <c r="C14" i="19"/>
  <c r="F15" i="18"/>
  <c r="D15" i="18"/>
  <c r="F13" i="18"/>
  <c r="D13" i="18"/>
  <c r="G23" i="15"/>
  <c r="E23" i="15"/>
  <c r="G21" i="15"/>
  <c r="E21" i="15"/>
  <c r="D17" i="25"/>
  <c r="C28" i="22"/>
  <c r="E13" i="21"/>
  <c r="C13" i="21"/>
  <c r="D17" i="20"/>
  <c r="B17" i="20"/>
  <c r="B14" i="19"/>
  <c r="E15" i="18"/>
  <c r="C15" i="18"/>
  <c r="E13" i="18"/>
  <c r="C13" i="18"/>
  <c r="D23" i="15"/>
  <c r="D21" i="15"/>
  <c r="D26" i="16" l="1"/>
  <c r="D26" i="15"/>
  <c r="F21" i="15"/>
  <c r="D27" i="16"/>
  <c r="F23" i="15"/>
  <c r="C19" i="18"/>
  <c r="H13" i="18"/>
  <c r="E19" i="18"/>
  <c r="H15" i="18"/>
  <c r="B23" i="19"/>
  <c r="D14" i="19"/>
  <c r="B19" i="20"/>
  <c r="G17" i="20"/>
  <c r="G19" i="20" s="1"/>
  <c r="D19" i="20"/>
  <c r="C27" i="21"/>
  <c r="H13" i="21"/>
  <c r="H27" i="21" s="1"/>
  <c r="E27" i="21"/>
  <c r="C49" i="22"/>
  <c r="E28" i="22"/>
  <c r="D43" i="25"/>
  <c r="F17" i="25"/>
  <c r="E26" i="15"/>
  <c r="E26" i="16"/>
  <c r="G26" i="15"/>
  <c r="G26" i="16"/>
  <c r="H21" i="15"/>
  <c r="E27" i="16"/>
  <c r="G27" i="16"/>
  <c r="H27" i="16" s="1"/>
  <c r="I27" i="16" s="1"/>
  <c r="H23" i="15"/>
  <c r="I23" i="15" s="1"/>
  <c r="D19" i="18"/>
  <c r="F19" i="18"/>
  <c r="G13" i="18"/>
  <c r="G15" i="18"/>
  <c r="C23" i="19"/>
  <c r="E23" i="19"/>
  <c r="F14" i="19"/>
  <c r="F23" i="19" s="1"/>
  <c r="C19" i="20"/>
  <c r="E19" i="20"/>
  <c r="F17" i="20"/>
  <c r="F19" i="20" s="1"/>
  <c r="D27" i="21"/>
  <c r="F27" i="21"/>
  <c r="G13" i="21"/>
  <c r="G27" i="21" s="1"/>
  <c r="D49" i="22"/>
  <c r="F49" i="22"/>
  <c r="E43" i="25"/>
  <c r="G43" i="25"/>
  <c r="H17" i="25"/>
  <c r="H43" i="25" s="1"/>
  <c r="A3" i="32"/>
  <c r="A3" i="34"/>
  <c r="B44" i="14"/>
  <c r="I22" i="11"/>
  <c r="C15" i="9"/>
  <c r="E17" i="2"/>
  <c r="H26" i="16" l="1"/>
  <c r="G32" i="16"/>
  <c r="E32" i="16"/>
  <c r="I17" i="25"/>
  <c r="I43" i="25" s="1"/>
  <c r="F43" i="25"/>
  <c r="H28" i="22"/>
  <c r="H49" i="22" s="1"/>
  <c r="E49" i="22"/>
  <c r="G14" i="19"/>
  <c r="G23" i="19" s="1"/>
  <c r="D23" i="19"/>
  <c r="H19" i="18"/>
  <c r="F26" i="15"/>
  <c r="D32" i="16"/>
  <c r="F26" i="16"/>
  <c r="G19" i="18"/>
  <c r="I21" i="15"/>
  <c r="I26" i="15" s="1"/>
  <c r="H26" i="15"/>
  <c r="F27" i="16"/>
  <c r="B43" i="14"/>
  <c r="F32" i="16" l="1"/>
  <c r="H32" i="16"/>
  <c r="I26" i="16"/>
  <c r="I32" i="16" s="1"/>
  <c r="C35" i="12"/>
  <c r="I21" i="11"/>
  <c r="I20" i="11" l="1"/>
  <c r="B20" i="14" l="1"/>
  <c r="I19" i="11"/>
  <c r="J31" i="2"/>
  <c r="C31" i="5" s="1"/>
  <c r="G31" i="2"/>
  <c r="B23" i="5"/>
  <c r="B21" i="14" l="1"/>
  <c r="I18" i="11"/>
  <c r="B16" i="3" l="1"/>
  <c r="B24" i="3" s="1"/>
  <c r="G35" i="12" l="1"/>
  <c r="F35" i="12"/>
  <c r="E35" i="12"/>
  <c r="D35" i="12"/>
  <c r="H21" i="12"/>
  <c r="H20" i="12"/>
  <c r="B42" i="14"/>
  <c r="B41" i="14" s="1"/>
  <c r="B40" i="14"/>
  <c r="H32" i="12" l="1"/>
  <c r="H15" i="12"/>
  <c r="H24" i="12"/>
  <c r="H14" i="12"/>
  <c r="H30" i="12"/>
  <c r="H25" i="12"/>
  <c r="H27" i="12"/>
  <c r="H16" i="12"/>
  <c r="H26" i="12"/>
  <c r="H22" i="12"/>
  <c r="H17" i="12"/>
  <c r="H18" i="12"/>
  <c r="H28" i="12"/>
  <c r="H19" i="12"/>
  <c r="H29" i="12"/>
  <c r="H23" i="12"/>
  <c r="F32" i="11" l="1"/>
  <c r="H26" i="11"/>
  <c r="C32" i="11"/>
  <c r="E26" i="11"/>
  <c r="C22" i="10"/>
  <c r="K17" i="10"/>
  <c r="B22" i="10"/>
  <c r="J17" i="10"/>
  <c r="J15" i="10"/>
  <c r="D26" i="6"/>
  <c r="E25" i="6"/>
  <c r="F25" i="6" s="1"/>
  <c r="C26" i="6"/>
  <c r="E24" i="6"/>
  <c r="F24" i="6" s="1"/>
  <c r="E23" i="6"/>
  <c r="F23" i="6" s="1"/>
  <c r="E22" i="6"/>
  <c r="F22" i="6" s="1"/>
  <c r="E21" i="6"/>
  <c r="E17" i="6"/>
  <c r="F17" i="6" s="1"/>
  <c r="C18" i="6"/>
  <c r="D18" i="6"/>
  <c r="E16" i="6"/>
  <c r="F16" i="6" s="1"/>
  <c r="E15" i="6"/>
  <c r="F15" i="6" s="1"/>
  <c r="E14" i="6"/>
  <c r="F14" i="6" s="1"/>
  <c r="E13" i="6"/>
  <c r="J22" i="10" l="1"/>
  <c r="E18" i="6"/>
  <c r="E26" i="6"/>
  <c r="F21" i="6"/>
  <c r="F26" i="6" s="1"/>
  <c r="F13" i="6"/>
  <c r="F18" i="6" s="1"/>
  <c r="B10" i="5"/>
  <c r="B40" i="5" l="1"/>
  <c r="B66" i="5" s="1"/>
  <c r="B68" i="5" s="1"/>
  <c r="C67" i="5" s="1"/>
  <c r="B47" i="14" l="1"/>
  <c r="B46" i="14"/>
  <c r="B39" i="14"/>
  <c r="B38" i="14"/>
  <c r="B36" i="14"/>
  <c r="B35" i="14"/>
  <c r="B34" i="14"/>
  <c r="B33" i="14"/>
  <c r="B30" i="14"/>
  <c r="B28" i="14"/>
  <c r="B26" i="14"/>
  <c r="B25" i="14"/>
  <c r="B24" i="14"/>
  <c r="B19" i="14"/>
  <c r="B18" i="14"/>
  <c r="B37" i="14" l="1"/>
  <c r="B17" i="14"/>
  <c r="H31" i="12" l="1"/>
  <c r="H35" i="12" s="1"/>
  <c r="B29" i="14" l="1"/>
  <c r="D11" i="3"/>
  <c r="B8" i="4" l="1"/>
  <c r="D12" i="1" l="1"/>
  <c r="G10" i="2" l="1"/>
  <c r="G47" i="2"/>
  <c r="G30" i="2"/>
  <c r="G25" i="2"/>
  <c r="G24" i="2"/>
  <c r="G23" i="2"/>
  <c r="G14" i="2"/>
  <c r="G17" i="2"/>
  <c r="J25" i="1" l="1"/>
  <c r="D19" i="3" s="1"/>
  <c r="D16" i="3" l="1"/>
  <c r="C14" i="1" l="1"/>
  <c r="C25" i="1"/>
  <c r="C27" i="1" l="1"/>
  <c r="J26" i="1" l="1"/>
  <c r="D17" i="1" l="1"/>
  <c r="H8" i="1"/>
  <c r="J47" i="2" l="1"/>
  <c r="J30" i="2"/>
  <c r="C30" i="5" s="1"/>
  <c r="J25" i="2"/>
  <c r="J24" i="2"/>
  <c r="C25" i="5" s="1"/>
  <c r="J23" i="2"/>
  <c r="C24" i="5" s="1"/>
  <c r="J14" i="2"/>
  <c r="J10" i="2"/>
  <c r="J17" i="2" l="1"/>
  <c r="C15" i="5" s="1"/>
  <c r="G10" i="1"/>
  <c r="J19" i="2" l="1"/>
  <c r="B45" i="14" l="1"/>
  <c r="B27" i="14"/>
  <c r="B16" i="14"/>
  <c r="B32" i="14" l="1"/>
  <c r="B31" i="14" s="1"/>
  <c r="B23" i="14"/>
  <c r="B22" i="14" s="1"/>
  <c r="B15" i="14" l="1"/>
  <c r="B14" i="14" s="1"/>
  <c r="C48" i="4"/>
  <c r="B48" i="4"/>
  <c r="B53" i="4"/>
  <c r="C39" i="4"/>
  <c r="B39" i="4"/>
  <c r="C29" i="4"/>
  <c r="B29" i="4"/>
  <c r="C17" i="4"/>
  <c r="B17" i="4"/>
  <c r="C8" i="4"/>
  <c r="H27" i="1"/>
  <c r="H26" i="1"/>
  <c r="H25" i="1"/>
  <c r="H22" i="1"/>
  <c r="H13" i="1"/>
  <c r="D22" i="1"/>
  <c r="D21" i="1"/>
  <c r="D20" i="1"/>
  <c r="D19" i="1"/>
  <c r="D18" i="1"/>
  <c r="D11" i="1"/>
  <c r="D10" i="1"/>
  <c r="C17" i="5" s="1"/>
  <c r="D9" i="1"/>
  <c r="D8" i="1"/>
  <c r="C49" i="5" l="1"/>
  <c r="C26" i="5"/>
  <c r="E64" i="4"/>
  <c r="C53" i="4"/>
  <c r="E65" i="4" s="1"/>
  <c r="G32" i="11"/>
  <c r="D32" i="11"/>
  <c r="H28" i="11"/>
  <c r="E28" i="11"/>
  <c r="H27" i="11"/>
  <c r="E27" i="11"/>
  <c r="H25" i="11"/>
  <c r="E25" i="11"/>
  <c r="H24" i="11"/>
  <c r="E24" i="11"/>
  <c r="H23" i="11"/>
  <c r="E23" i="11"/>
  <c r="H22" i="11"/>
  <c r="E22" i="11"/>
  <c r="H21" i="11"/>
  <c r="E21" i="11"/>
  <c r="H20" i="11"/>
  <c r="E20" i="11"/>
  <c r="H19" i="11"/>
  <c r="E19" i="11"/>
  <c r="H18" i="11"/>
  <c r="E18" i="11"/>
  <c r="H17" i="11"/>
  <c r="E17" i="11"/>
  <c r="I22" i="10"/>
  <c r="H22" i="10"/>
  <c r="G22" i="10"/>
  <c r="F22" i="10"/>
  <c r="E22" i="10"/>
  <c r="D22" i="10"/>
  <c r="K15" i="10"/>
  <c r="K22" i="10" s="1"/>
  <c r="D23" i="9"/>
  <c r="F17" i="9"/>
  <c r="E23" i="9"/>
  <c r="D30" i="6"/>
  <c r="D32" i="6" s="1"/>
  <c r="C30" i="6"/>
  <c r="C32" i="6" s="1"/>
  <c r="E29" i="6"/>
  <c r="F29" i="6" s="1"/>
  <c r="F30" i="6" s="1"/>
  <c r="F32" i="6" s="1"/>
  <c r="C23" i="5" l="1"/>
  <c r="D30" i="5"/>
  <c r="H32" i="11"/>
  <c r="E32" i="11"/>
  <c r="E66" i="4"/>
  <c r="I32" i="11"/>
  <c r="F15" i="9"/>
  <c r="F23" i="9" s="1"/>
  <c r="C23" i="9"/>
  <c r="E30" i="6"/>
  <c r="E32" i="6" s="1"/>
  <c r="F22" i="3" l="1"/>
  <c r="F21" i="3"/>
  <c r="F20" i="3"/>
  <c r="F19" i="3"/>
  <c r="E16" i="3"/>
  <c r="E24" i="3" s="1"/>
  <c r="C16" i="3"/>
  <c r="C24" i="3" s="1"/>
  <c r="F13" i="3"/>
  <c r="F12" i="3"/>
  <c r="F11" i="3"/>
  <c r="F15" i="3"/>
  <c r="F14" i="3"/>
  <c r="F10" i="3"/>
  <c r="E56" i="2"/>
  <c r="E19" i="2"/>
  <c r="D14" i="1"/>
  <c r="G30" i="1"/>
  <c r="G15" i="1"/>
  <c r="H15" i="1" s="1"/>
  <c r="H10" i="1"/>
  <c r="D25" i="1"/>
  <c r="C19" i="5" l="1"/>
  <c r="C10" i="5" s="1"/>
  <c r="C40" i="5" s="1"/>
  <c r="C66" i="5" s="1"/>
  <c r="C68" i="5" s="1"/>
  <c r="K14" i="2"/>
  <c r="D24" i="3"/>
  <c r="H30" i="1"/>
  <c r="E58" i="2"/>
  <c r="G58" i="2" s="1"/>
  <c r="F16" i="3"/>
  <c r="G16" i="1"/>
  <c r="F24" i="3" l="1"/>
  <c r="D27" i="1"/>
  <c r="G32" i="1"/>
  <c r="J32" i="1" s="1"/>
  <c r="H16" i="1"/>
  <c r="H32" i="1" l="1"/>
</calcChain>
</file>

<file path=xl/sharedStrings.xml><?xml version="1.0" encoding="utf-8"?>
<sst xmlns="http://schemas.openxmlformats.org/spreadsheetml/2006/main" count="8128" uniqueCount="1433">
  <si>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</si>
  <si>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</si>
  <si>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</si>
  <si>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</si>
  <si>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</si>
  <si>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</si>
  <si>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</si>
  <si>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</si>
  <si>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</si>
  <si>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</si>
  <si>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 a Corto Plazo  de la Deuda Pública  a Largo Plazo</t>
  </si>
  <si>
    <t>Títulos y Valores  a Corto Plazo</t>
  </si>
  <si>
    <t>Almacenes</t>
  </si>
  <si>
    <t>Pasivos Diferidos a Corto Plazo</t>
  </si>
  <si>
    <t>Estimación por Pérdida o Deterioro  de Activos Circulantes</t>
  </si>
  <si>
    <t>Fondos y Bienes de Terceros en Garantía y/o Administración a Corto Plazo</t>
  </si>
  <si>
    <t>Otros  Activos Circulantes</t>
  </si>
  <si>
    <t>Provisiones a Corto Plazo</t>
  </si>
  <si>
    <t>Otros  Pasivos a Corto Plazo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</si>
  <si>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</si>
  <si>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</si>
  <si>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</si>
  <si>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</si>
  <si>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</si>
  <si>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</si>
  <si>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</si>
  <si>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</si>
  <si>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</si>
  <si>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</si>
  <si>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</si>
  <si>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</si>
  <si>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</si>
  <si>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</si>
  <si>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 y Amortización  Acumulada de Bienes</t>
  </si>
  <si>
    <t>Provisiones a Largo Plazo</t>
  </si>
  <si>
    <t>Activos Diferidos</t>
  </si>
  <si>
    <t>Estimación por Pérdida o Deterioro  de Activos no Circulantes</t>
  </si>
  <si>
    <t>Total de Pasivos No Circulantes</t>
  </si>
  <si>
    <t>Total  del Pasivo</t>
  </si>
  <si>
    <t>Otros  Activos no Circulantes</t>
  </si>
  <si>
    <t>HACIENDA PÚBLICA/PATRIMONIO</t>
  </si>
  <si>
    <t>Total de Activos No Circulantes</t>
  </si>
  <si>
    <t>Hacienda Pública/Patrimonio Contribuido</t>
  </si>
  <si>
    <t>Aportaciones</t>
  </si>
  <si>
    <t>Total  del  Activo</t>
  </si>
  <si>
    <t>Donaciones de Capital</t>
  </si>
  <si>
    <t>Actualización de la Hacienda Pública/Patrimonio</t>
  </si>
  <si>
    <t>Hacienda Pública/Patrimonio Generado</t>
  </si>
  <si>
    <t>Resultados de Ejercicios Anteriores</t>
  </si>
  <si>
    <t>Revalúos</t>
  </si>
  <si>
    <t>Reservas</t>
  </si>
  <si>
    <t>Exceso o Insuficiencia en  la Actualización de  la Hacienda Pública/Patrimonio</t>
  </si>
  <si>
    <t>Resultado por Posición Monetaria</t>
  </si>
  <si>
    <t>Resultado por Tenencia de Activos no Monetarios</t>
  </si>
  <si>
    <t>Total  del Pasivo y Hacienda Pública/Patrimonio</t>
  </si>
  <si>
    <t>Estado de Actividades</t>
  </si>
  <si>
    <t>INGRESOS Y OTROS  BENEFICIOS</t>
  </si>
  <si>
    <t>Ingresos de la Gestión:</t>
  </si>
  <si>
    <t>Impuestos</t>
  </si>
  <si>
    <t>Cuotas y Aportaciones de Seguridad Social</t>
  </si>
  <si>
    <t>Derechos</t>
  </si>
  <si>
    <t>Aprovechamientos de Tipo Corriente</t>
  </si>
  <si>
    <t>Participaciones, Aportaciones, Transferencias, Asignaciones, Subsidios y Otras Ayudas</t>
  </si>
  <si>
    <t>Participaciones y Aportaciones</t>
  </si>
  <si>
    <t>Otros Ingresos y Beneficios</t>
  </si>
  <si>
    <t>Total  de Ingresos y Otros Beneficios</t>
  </si>
  <si>
    <t xml:space="preserve">GASTOS Y OTRAS PÉRDIDAS </t>
  </si>
  <si>
    <t>Gastos de Funcionamiento</t>
  </si>
  <si>
    <t>Servicios Personales</t>
  </si>
  <si>
    <t>Materiales y Suministros</t>
  </si>
  <si>
    <t>Servicios Generales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</si>
  <si>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</si>
  <si>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</si>
  <si>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</si>
  <si>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</si>
  <si>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</si>
  <si>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</si>
  <si>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</si>
  <si>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</si>
  <si>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</si>
  <si>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</si>
  <si>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</si>
  <si>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</si>
  <si>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</si>
  <si>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</si>
  <si>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</si>
  <si>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</si>
  <si>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</si>
  <si>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 Financieros</t>
  </si>
  <si>
    <t>Otros Gastos y Pérdidas Extraordinarias</t>
  </si>
  <si>
    <t>Provisiones</t>
  </si>
  <si>
    <t>Disminución  de Inventarios</t>
  </si>
  <si>
    <t>Aumento  por Insuficiencia de Estimaciones por Pérdida o Deterioro  y Obsolescencia</t>
  </si>
  <si>
    <t>Aumento  por Insuficiencia de Provisiones</t>
  </si>
  <si>
    <t>Otros  Gastos</t>
  </si>
  <si>
    <t>Inversión Pública</t>
  </si>
  <si>
    <t>Inversión Pública  no Capitalizable</t>
  </si>
  <si>
    <t>Total  de Gastos y Otras Pérdidas</t>
  </si>
  <si>
    <t>Resultados del Ejercicio (Ahorro/Desahorro)</t>
  </si>
  <si>
    <t>Estado de Variaciones en la Hacienda Pública</t>
  </si>
  <si>
    <t>Concepto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</si>
  <si>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</si>
  <si>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</si>
  <si>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</si>
  <si>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</si>
  <si>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 a Ejercicios Anteriores</t>
  </si>
  <si>
    <t>Actualización de la Hacienda Pública Patrimonio</t>
  </si>
  <si>
    <t>Variaciones de la Hacienda Pública/Patrimonio Neto del Ejercicio</t>
  </si>
  <si>
    <t>Estado de Cambios en la Situación Financiera</t>
  </si>
  <si>
    <t>Origen</t>
  </si>
  <si>
    <t>Aplicación</t>
  </si>
  <si>
    <t>Derechos a Recibir Efectivo o Equivalente</t>
  </si>
  <si>
    <t>Derechos a recibir Bienes o Servicios</t>
  </si>
  <si>
    <t>Bienes Inmuebles, Insfraestructura y Construcciones en Proceso</t>
  </si>
  <si>
    <t>HACIENDA PUBLICA/PATRIMONIO</t>
  </si>
  <si>
    <t>Rectificaciones de Resultados de Ejercicios Anteriores</t>
  </si>
  <si>
    <t>Estado de Flujos de Efectivo</t>
  </si>
  <si>
    <t>Flujos de Efectivo de las  Actividades de Operación</t>
  </si>
  <si>
    <t xml:space="preserve">   Origen</t>
  </si>
  <si>
    <t>Contribuciones de mejoras</t>
  </si>
  <si>
    <t>Productos de Tipo Corriente</t>
  </si>
  <si>
    <t>Ingresos por Venta de Bienes y Servicios</t>
  </si>
  <si>
    <t>Ingresos no Comprendidos en las Fracciones de la Ley de Ingresos Causados en Ejercicios  Fiscales Anteriores Pendientes de Liquidación  o Pago</t>
  </si>
  <si>
    <t>Transferencias, Asignaciones y Subsidios y Otras Ayudas</t>
  </si>
  <si>
    <t>Otros  Orígenes de Operación</t>
  </si>
  <si>
    <t xml:space="preserve">   Aplicación</t>
  </si>
  <si>
    <t>Transferencias al resto  del Sector Público</t>
  </si>
  <si>
    <t>Otras Aplicaciones de Operación</t>
  </si>
  <si>
    <t>Flujos Netos de Efectivo por  Actividades de Operación</t>
  </si>
  <si>
    <t>Flujos de Efectivo de las  Actividades de Inversión</t>
  </si>
  <si>
    <t>Otros  Orígenes de Inversión</t>
  </si>
  <si>
    <t>Otras Aplicaciones de Inversión</t>
  </si>
  <si>
    <t>Flujos Netos de Efectivo por  Actividades de Inversión</t>
  </si>
  <si>
    <t>Flujo de Efectivo de las Actividades de Financiamiento</t>
  </si>
  <si>
    <t>Endeudamiento Neto</t>
  </si>
  <si>
    <t>Interno</t>
  </si>
  <si>
    <t>Externo</t>
  </si>
  <si>
    <t>Otros Origenes de Financiamiento</t>
  </si>
  <si>
    <t>Servicios de la Deuda</t>
  </si>
  <si>
    <t>Otras Aplicaciones de Financiamiento</t>
  </si>
  <si>
    <t>Flujos netos de Efectivo por Actividades de Financiamiento</t>
  </si>
  <si>
    <t>Efectivo y Equivalente al Efectivo al inicio del Ejercicio</t>
  </si>
  <si>
    <t>Efectivo y Equivalente al Efectivo al final del Ejercicio</t>
  </si>
  <si>
    <t>Saldo Inicial</t>
  </si>
  <si>
    <t>Cargos del</t>
  </si>
  <si>
    <t>Abonos del</t>
  </si>
  <si>
    <t>Saldo Final</t>
  </si>
  <si>
    <t>Variación del Periodo</t>
  </si>
  <si>
    <t>Periodo 2</t>
  </si>
  <si>
    <t>Periodo 3</t>
  </si>
  <si>
    <t>4 (1+2-3)</t>
  </si>
  <si>
    <t>(4-1)</t>
  </si>
  <si>
    <t>Depreciación, Deterioro y Amortización Acumulada de Bienes</t>
  </si>
  <si>
    <t>Estado Analítico de la Deuda y Otros Pasivos</t>
  </si>
  <si>
    <t>Denominación de las  Deudas</t>
  </si>
  <si>
    <t>Moneda de Contratación</t>
  </si>
  <si>
    <t>Institución o País Acreedor</t>
  </si>
  <si>
    <t>Saldo Inicial  del Periodo</t>
  </si>
  <si>
    <t>Saldo Final 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</si>
  <si>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</si>
  <si>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</si>
  <si>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</si>
  <si>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</si>
  <si>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</si>
  <si>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</si>
  <si>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</si>
  <si>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</si>
  <si>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</si>
  <si>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</si>
  <si>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</si>
  <si>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Organismos Financieros Internaciones</t>
  </si>
  <si>
    <t>Subtotal Largo Plazo</t>
  </si>
  <si>
    <t>Otros Pasivos</t>
  </si>
  <si>
    <t>Total Deuda y Otros Pasivos</t>
  </si>
  <si>
    <t>Universidad Tecnológica de San Juan del Río</t>
  </si>
  <si>
    <t>Patrimonio Neto inicial Ajustado del Periodo anterior</t>
  </si>
  <si>
    <t>Hacienda Pública/Patrimonio Neto Final del Periodo Actual</t>
  </si>
  <si>
    <t>Bajas de activo fijo</t>
  </si>
  <si>
    <t>UNIVERSIDAD TECNOLÓGICA DE SAN JUAN DEL RÍO</t>
  </si>
  <si>
    <t>CONCEPTO</t>
  </si>
  <si>
    <t>PRESUPUESTO</t>
  </si>
  <si>
    <t>AMPLIACIONES/REDUCCCIONES</t>
  </si>
  <si>
    <t xml:space="preserve"> AUTORIZADO</t>
  </si>
  <si>
    <t>DE PRESUPUESTO</t>
  </si>
  <si>
    <t>RADICADO</t>
  </si>
  <si>
    <t>DIFERENCIA</t>
  </si>
  <si>
    <t>CAPITULO 1000</t>
  </si>
  <si>
    <t>CAPITULO 2000 Y 3000</t>
  </si>
  <si>
    <t>CAPITULO 5000</t>
  </si>
  <si>
    <t>T O T A L</t>
  </si>
  <si>
    <t>REPORTE MENSUAL DE SUBSIDIO RECIBIDOS POR EL GOBIERNO FEDERAL Y ESTATAL</t>
  </si>
  <si>
    <t>MES</t>
  </si>
  <si>
    <t>SERVICIOS PERSONALES</t>
  </si>
  <si>
    <t>SERVICIOS GENERALES</t>
  </si>
  <si>
    <t>MATERIALES Y SUMINIS.</t>
  </si>
  <si>
    <t>BIENES MUEBLES</t>
  </si>
  <si>
    <t>TOTAL</t>
  </si>
  <si>
    <t>FEDERAL</t>
  </si>
  <si>
    <t>ESTATAL</t>
  </si>
  <si>
    <t>Saldo Anterior Acumulado</t>
  </si>
  <si>
    <t>Mes</t>
  </si>
  <si>
    <t>DETALLE DE SUBSIDIOS E INGRESOS PROPIOS</t>
  </si>
  <si>
    <t>SUBSIDIO</t>
  </si>
  <si>
    <t>AMPLIACIONES</t>
  </si>
  <si>
    <t xml:space="preserve">SUBSIDIO </t>
  </si>
  <si>
    <t xml:space="preserve">AMPLIACIONES </t>
  </si>
  <si>
    <t>INGRESOS</t>
  </si>
  <si>
    <t>REDUCCIONES</t>
  </si>
  <si>
    <t>PROPIOS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</si>
  <si>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</si>
  <si>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</si>
  <si>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</si>
  <si>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</si>
  <si>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</si>
  <si>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</si>
  <si>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</si>
  <si>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</si>
  <si>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</si>
  <si>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</si>
  <si>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</si>
  <si>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</si>
  <si>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RELACIÓN DE CONCILIACIONES BANCARIAS</t>
  </si>
  <si>
    <t>INSTITUCIÓN BANCARIA</t>
  </si>
  <si>
    <t>SALDO S/ CONTABILIDAD</t>
  </si>
  <si>
    <t>MAS</t>
  </si>
  <si>
    <t>MENOS</t>
  </si>
  <si>
    <t>SALDO S/BANCOS</t>
  </si>
  <si>
    <t>ABONOS DEL BANCO NO CONSIDERADOS EN LIBROS</t>
  </si>
  <si>
    <t>ABONOS EN LIBROS NO CONSIDERADOS POR BANCOS</t>
  </si>
  <si>
    <t>CARGOS DEL BANCO NO CONSIDERADOS EN LIBROS</t>
  </si>
  <si>
    <t>CARGOS EN LIBROS NO CONSIDERADOS POR BANCOS</t>
  </si>
  <si>
    <t xml:space="preserve">BANORTE                                           </t>
  </si>
  <si>
    <t xml:space="preserve">CTA  0195250938          </t>
  </si>
  <si>
    <t xml:space="preserve">CTA 0564248803                         </t>
  </si>
  <si>
    <t>CTA 0221612716</t>
  </si>
  <si>
    <t xml:space="preserve">HSBC                                              </t>
  </si>
  <si>
    <t xml:space="preserve">CTA. 4028207470      </t>
  </si>
  <si>
    <t xml:space="preserve">CTA. 4028207462               </t>
  </si>
  <si>
    <t xml:space="preserve">CTA. 4045997129           </t>
  </si>
  <si>
    <t xml:space="preserve">CTA. 4028207454              </t>
  </si>
  <si>
    <t>CTA. 4028207496</t>
  </si>
  <si>
    <t xml:space="preserve">CTA 703710047242540      </t>
  </si>
  <si>
    <t>CTA. 4055680904</t>
  </si>
  <si>
    <t>CTA. 4055680896</t>
  </si>
  <si>
    <t>TOTALES</t>
  </si>
  <si>
    <t>BALANZA DE COMPROBACION</t>
  </si>
  <si>
    <t>UNIVERSIDAD TECNOLÓGICA DE SAN JUAN DEL RIO</t>
  </si>
  <si>
    <t>ACUMULADO</t>
  </si>
  <si>
    <t>MENSUAL</t>
  </si>
  <si>
    <t>ACTUALIZADO</t>
  </si>
  <si>
    <t>Deudor</t>
  </si>
  <si>
    <t>Acreedor</t>
  </si>
  <si>
    <t>Cargos</t>
  </si>
  <si>
    <t>Abonos</t>
  </si>
  <si>
    <t xml:space="preserve"> </t>
  </si>
  <si>
    <t>RECURSOS DISPONIBLES</t>
  </si>
  <si>
    <t>BANORTE</t>
  </si>
  <si>
    <t>Cta. 123858168 Subsidio federal</t>
  </si>
  <si>
    <t>Cta. 0195250938 (Pagos referenciados)</t>
  </si>
  <si>
    <t>HSBC</t>
  </si>
  <si>
    <t>Cta. 4028207470 (Sub. federal)</t>
  </si>
  <si>
    <t>Cta. 4028207462 (Ing. Propios)</t>
  </si>
  <si>
    <t>Cta. 4045997129 (Propios referenciados)</t>
  </si>
  <si>
    <t>Cta. 0564248803 (Promep)</t>
  </si>
  <si>
    <t>Cta. 0221612716 (Subsidio estatal)</t>
  </si>
  <si>
    <t>Cta. 4028207454 (Fam)</t>
  </si>
  <si>
    <t>Cta. 4028207496 (Contingencias)</t>
  </si>
  <si>
    <t>Cta. 4055680904 (Estimulos fiscales)</t>
  </si>
  <si>
    <t>Cta. 4055680896 (Concyteq y conacyt)</t>
  </si>
  <si>
    <t>INVERSIONES TEMPORALES (HASTA 3 MESES)</t>
  </si>
  <si>
    <t>INGRESO SUBSIDIO ESTATAL</t>
  </si>
  <si>
    <t>Variacion</t>
  </si>
  <si>
    <t>Efectivo y Equivalentes (Nota I.1.1)</t>
  </si>
  <si>
    <t>Derechos a Recibir Efectivo o Equivalentes (Nota I.1.2)</t>
  </si>
  <si>
    <t>Derechos a Recibir Bienes o Servicios (Nota I.1.3)</t>
  </si>
  <si>
    <t>Almacenes (Nota I.1.4)</t>
  </si>
  <si>
    <t>Estado Analítico del Activo</t>
  </si>
  <si>
    <t xml:space="preserve">INFORMACION DE LOS SALDOS DE LAS CUENTAS </t>
  </si>
  <si>
    <t xml:space="preserve">                       UNIVERSIDAD TECNOLÓGICA DE SAN JUAN DEL RÍO</t>
  </si>
  <si>
    <t>SALDO</t>
  </si>
  <si>
    <t>BANCOS E INVERSIONES</t>
  </si>
  <si>
    <t xml:space="preserve">BANCOS </t>
  </si>
  <si>
    <t>RECURSOS AJENOS</t>
  </si>
  <si>
    <t>RECURSOS LOCALES ETIQUETADOS</t>
  </si>
  <si>
    <t>INVERSIONES</t>
  </si>
  <si>
    <t>703710047242540 (Obligaciones lab.)</t>
  </si>
  <si>
    <t>Inversiones financieras a largo plazo</t>
  </si>
  <si>
    <t>Incremento/Disminución Neta en el Efectivo y Equivalentes al Efectivo</t>
  </si>
  <si>
    <t>Bienes Inmuebles, Infraestructura y Construcciones en Proceso (Nota I.1.6)</t>
  </si>
  <si>
    <t>Bienes Muebles (Nota I.1.7)</t>
  </si>
  <si>
    <t>Activos Intangibles (Nota I.1.8)</t>
  </si>
  <si>
    <t>Depreciación, Deterioro  y Amortización  Acumulada de Bienes (Nota I.1.9)</t>
  </si>
  <si>
    <t>Inversiones financieras a largo plazo (Nota I.1.5)</t>
  </si>
  <si>
    <t>Activos Diferidos (Nota I.1.10)</t>
  </si>
  <si>
    <t>Cuentas por Pagar a Corto Plazo (Nota I.1.11)</t>
  </si>
  <si>
    <t>Fondos y Bienes de Terceros en Garantía y/o en Administración a Largo Plazo  (Nota I.1.12)</t>
  </si>
  <si>
    <t>Resultados del Ejercicio (Ahorro/ Desahorro) (Nota I.1.14)</t>
  </si>
  <si>
    <t>Aportaciones (Nota I.1.13)</t>
  </si>
  <si>
    <t>Resultados de Ejercicios Anteriores (Nota I.1.15)</t>
  </si>
  <si>
    <t>Revalúos (Nota I.1.16)</t>
  </si>
  <si>
    <t>Total Hacienda Pública/Patrimonio (Nota I.1.17)</t>
  </si>
  <si>
    <t>Ingresos por Venta  de Bienes y Servicios   (Nota I.2.1)</t>
  </si>
  <si>
    <t>Transferencia, Asignaciones, Subsidios y Otras  Ayudas  (Nota I.2.2)</t>
  </si>
  <si>
    <t>Ingresos Financieros (Nota I.2.3)</t>
  </si>
  <si>
    <t>Servicios Personales (Nota I.2.4)</t>
  </si>
  <si>
    <t>Materiales y Suministros  (Nota I.2.5)</t>
  </si>
  <si>
    <t>Servicios Generales  (Nota I.2.6)</t>
  </si>
  <si>
    <t>Ayudas Sociales  (Nota I.2.7)</t>
  </si>
  <si>
    <t>Bajas de activo fijo  (Nota I.3.1)</t>
  </si>
  <si>
    <t>Estimación por perdida de cuentas incobrables</t>
  </si>
  <si>
    <t>BANCOMER</t>
  </si>
  <si>
    <t>CTA. 0104777670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</si>
  <si>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</si>
  <si>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</si>
  <si>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</si>
  <si>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</si>
  <si>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</si>
  <si>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</si>
  <si>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</si>
  <si>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</si>
  <si>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</si>
  <si>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</si>
  <si>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Cta. 0104777670 (Propios referenciados)</t>
  </si>
  <si>
    <t>RECURSOS ETIQUETADOS</t>
  </si>
  <si>
    <t>INVERSIONES EN MONEDA NACIONAL CP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</si>
  <si>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</si>
  <si>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</si>
  <si>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</si>
  <si>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</si>
  <si>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</si>
  <si>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PPG Industries de México sa de cv</t>
  </si>
  <si>
    <t>Tecnofarma s.a. de c.v.</t>
  </si>
  <si>
    <t>CXC ENTIDADES FEDERATIVAS Y MUNICIPIOS</t>
  </si>
  <si>
    <t>Gobierno del estado de Queretaro</t>
  </si>
  <si>
    <t>CXC RECURSO MONETARIOS FEDERALES SUSTRAIDOS O EXTR</t>
  </si>
  <si>
    <t>Bancomer Cta. 10196</t>
  </si>
  <si>
    <t>DEUDORES DIVERSOS POR COBRAR A CORTO PLAZO</t>
  </si>
  <si>
    <t>Monica Perla Mendoza</t>
  </si>
  <si>
    <t>Constantino Arizmendi Martinez</t>
  </si>
  <si>
    <t>Alicia Primero Alvarez</t>
  </si>
  <si>
    <t>Demetrio Paiz Barcena</t>
  </si>
  <si>
    <t>Nader Hassan Gaspar Tovar</t>
  </si>
  <si>
    <t>Benito Guerrero Ruiz</t>
  </si>
  <si>
    <t>DERECHOS A RECIBIR BIENES O SERVICIOS</t>
  </si>
  <si>
    <t>ANTICIPO A PROVEEDORES POR BIENES Y PRESTACION DE</t>
  </si>
  <si>
    <t>Anticipo a proveedores por adquisicion de bienes y</t>
  </si>
  <si>
    <t>Fibra tv sa de cv</t>
  </si>
  <si>
    <t>ALMACENES</t>
  </si>
  <si>
    <t>Almacen de materiales y suministros de consumos</t>
  </si>
  <si>
    <t>Materiales de administracion, emision de documento</t>
  </si>
  <si>
    <t>Material de limpieza</t>
  </si>
  <si>
    <t>Alimentos y utencilios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</si>
  <si>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</si>
  <si>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</si>
  <si>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</si>
  <si>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</si>
  <si>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</si>
  <si>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</si>
  <si>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</si>
  <si>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</si>
  <si>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</si>
  <si>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</si>
  <si>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</si>
  <si>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</si>
  <si>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</si>
  <si>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</si>
  <si>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</si>
  <si>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</si>
  <si>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</si>
  <si>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</si>
  <si>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</si>
  <si>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</si>
  <si>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</si>
  <si>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</si>
  <si>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</si>
  <si>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</si>
  <si>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</si>
  <si>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</si>
  <si>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</si>
  <si>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</si>
  <si>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</si>
  <si>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</si>
  <si>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</si>
  <si>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</si>
  <si>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</si>
  <si>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</si>
  <si>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</si>
  <si>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</si>
  <si>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CONSTRUCCIONES EN PROCESO EN BIENES PROPIOS</t>
  </si>
  <si>
    <t>Trabajos de Acabados en Edificaciones y Otros Trab</t>
  </si>
  <si>
    <t>Cafeteria Unidad Academica Jalpan</t>
  </si>
  <si>
    <t>Laboratorio de manufactura avanzada</t>
  </si>
  <si>
    <t>MOBILIARIO Y EQUIPO DE ADMINISTRACION</t>
  </si>
  <si>
    <t>Muebles de oficina y estanteria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</si>
  <si>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</si>
  <si>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</si>
  <si>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</si>
  <si>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</si>
  <si>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</si>
  <si>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</si>
  <si>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</si>
  <si>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</si>
  <si>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</si>
  <si>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</si>
  <si>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</si>
  <si>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</si>
  <si>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</si>
  <si>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</si>
  <si>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</si>
  <si>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</si>
  <si>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</si>
  <si>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</si>
  <si>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</si>
  <si>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</si>
  <si>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</si>
  <si>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</si>
  <si>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</si>
  <si>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</si>
  <si>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</si>
  <si>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</si>
  <si>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</si>
  <si>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</si>
  <si>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</si>
  <si>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</si>
  <si>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</si>
  <si>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</si>
  <si>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</si>
  <si>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</si>
  <si>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</si>
  <si>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</si>
  <si>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</si>
  <si>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</si>
  <si>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</si>
  <si>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</si>
  <si>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</si>
  <si>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</si>
  <si>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</si>
  <si>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Home depot Mexico, s. de r.l. de c.v.</t>
  </si>
  <si>
    <t>Junta de agua potable y alcantarillado municipal</t>
  </si>
  <si>
    <t>Oxxo express, s.a. de c.v.</t>
  </si>
  <si>
    <t>Maria de la Luz Trejo Uribe</t>
  </si>
  <si>
    <t>Telefonos de Mexico, s.a. b. de c.v.</t>
  </si>
  <si>
    <t>Comision estatal de aguas</t>
  </si>
  <si>
    <t>Proveedor generico</t>
  </si>
  <si>
    <t>Alberto Garduño Zuñiga</t>
  </si>
  <si>
    <t>Salvador Aguillon Bocanegra</t>
  </si>
  <si>
    <t>Diana de Jesus Chavero Osuna</t>
  </si>
  <si>
    <t>Abel Castillo Perez</t>
  </si>
  <si>
    <t>Laura Veronica Aleman Galvan</t>
  </si>
  <si>
    <t>Santa Marlen Villeda Garcia</t>
  </si>
  <si>
    <t>Rodrigo Gonzalez Barrera</t>
  </si>
  <si>
    <t>Guillermo Garduño Garcia</t>
  </si>
  <si>
    <t>Margarita Morales Cabello</t>
  </si>
  <si>
    <t>Jonathan Alejandro Gama Gomez</t>
  </si>
  <si>
    <t>Juan Antonio Cuahonte Calderon</t>
  </si>
  <si>
    <t>Jorge Martin Resendiz Aguillon</t>
  </si>
  <si>
    <t>Claudia Elizabeth Carmona Gallegos</t>
  </si>
  <si>
    <t>Maria Ofelia Cañada Ochoa</t>
  </si>
  <si>
    <t>RETENCIONES DE IMPUESTOS POR PAGAR A CORTO PLAZO</t>
  </si>
  <si>
    <t>ISPT Asimilados a salarios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</si>
  <si>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</si>
  <si>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</si>
  <si>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</si>
  <si>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</si>
  <si>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</si>
  <si>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'5% Al millar camara mexicana industria de construc</t>
  </si>
  <si>
    <t>'5% Al millar por supervisión y vigilancia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</si>
  <si>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</si>
  <si>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</si>
  <si>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</si>
  <si>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</si>
  <si>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</si>
  <si>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</si>
  <si>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</si>
  <si>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</si>
  <si>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</si>
  <si>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</si>
  <si>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</si>
  <si>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</si>
  <si>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</si>
  <si>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</si>
  <si>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</si>
  <si>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</si>
  <si>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</si>
  <si>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</si>
  <si>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</si>
  <si>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</si>
  <si>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</si>
  <si>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</si>
  <si>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</si>
  <si>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</si>
  <si>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</si>
  <si>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</si>
  <si>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</si>
  <si>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</si>
  <si>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</si>
  <si>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</si>
  <si>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</si>
  <si>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</si>
  <si>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</si>
  <si>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</si>
  <si>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</si>
  <si>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</si>
  <si>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</si>
  <si>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</si>
  <si>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Y OTROS BENEFICIOS</t>
  </si>
  <si>
    <t>OTROS PRODUCTOS QUE GENERAN INGRESOS CORRIENTES</t>
  </si>
  <si>
    <t>Ctas. federales</t>
  </si>
  <si>
    <t>Ctas. de Propios</t>
  </si>
  <si>
    <t>Cta. de contingencias</t>
  </si>
  <si>
    <t>Cta. Fam</t>
  </si>
  <si>
    <t>Cta. Promep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</si>
  <si>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</si>
  <si>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</si>
  <si>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</si>
  <si>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</si>
  <si>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</si>
  <si>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</si>
  <si>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</si>
  <si>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</si>
  <si>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</si>
  <si>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</si>
  <si>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</si>
  <si>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</si>
  <si>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</si>
  <si>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</si>
  <si>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</si>
  <si>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</si>
  <si>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</si>
  <si>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</si>
  <si>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Cuota cuatrimestral (ciut) (Jalpan)</t>
  </si>
  <si>
    <t>TRANSFERENCIAS, ASIGNACIONES, SUBSIDIOS Y OTRAS AY</t>
  </si>
  <si>
    <t>TRANSFERENCIAS INTERNAS Y ASIGNACIONES AL SECTOR P</t>
  </si>
  <si>
    <t>Servicios personales</t>
  </si>
  <si>
    <t>INGRESOS SUSIDIO FEDERAL</t>
  </si>
  <si>
    <t>SUBSIDIOS Y SUBVENCIONES</t>
  </si>
  <si>
    <t>Pades</t>
  </si>
  <si>
    <t>GASTOS Y OTRAS PERDIDAS</t>
  </si>
  <si>
    <t>SUELDOS BASE AL PERSONAL PERMANENTE</t>
  </si>
  <si>
    <t>Sueldos base al personal permanente</t>
  </si>
  <si>
    <t>PRIMA QUINQUENAL POR AÑOS DE SERVICIOS EFECTIVOS P</t>
  </si>
  <si>
    <t>Prima quinquenal por años de servicios efectivos p</t>
  </si>
  <si>
    <t>PRIMA VACACIONAL</t>
  </si>
  <si>
    <t>Prima vacacional</t>
  </si>
  <si>
    <t>GRATIFICACIÓN DE FIN DE AÑO</t>
  </si>
  <si>
    <t>Gratificación de fin de año</t>
  </si>
  <si>
    <t>CUOTAS AL IMSS</t>
  </si>
  <si>
    <t>Cuotas al IMSS</t>
  </si>
  <si>
    <t>APORTACIONES AL SISTEMA PARA EL RETIRO</t>
  </si>
  <si>
    <t>Aportaciones al sistema para el retiro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</si>
  <si>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</si>
  <si>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</si>
  <si>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</si>
  <si>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</si>
  <si>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</si>
  <si>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</si>
  <si>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</si>
  <si>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</si>
  <si>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Otras Prestaciones establecidas por condiciones ge</t>
  </si>
  <si>
    <t>ESTÍMULO POR PUNTUALIDAD</t>
  </si>
  <si>
    <t>Estímulo por puntualidad</t>
  </si>
  <si>
    <t>MATERIALES DE ADMINISTRACIÓN, EMISIÓN DE DOCUMENTO</t>
  </si>
  <si>
    <t>MATERIALES, ÚTILES Y EQUIPOS MENORES DE OFICINA</t>
  </si>
  <si>
    <t>Materiales, útiles y equipos menores de oficina</t>
  </si>
  <si>
    <t>Materiales, útiles y equipos menores de tecnología</t>
  </si>
  <si>
    <t>MATERIAL DE LIMPIEZA</t>
  </si>
  <si>
    <t>MATERIALES Y ARTÍCULOS DE CONSTRUCCIÓN Y DE REPARA</t>
  </si>
  <si>
    <t>CEMENTO Y PRODUCTOS DE CONCRETO</t>
  </si>
  <si>
    <t>Cemento y productos de concreto</t>
  </si>
  <si>
    <t>MATERIAL ELÉCTRICO Y ELECTRÓNICO</t>
  </si>
  <si>
    <t>Material eléctrico y electrónico</t>
  </si>
  <si>
    <t>ARTÍCULOS METÁLICOS PARA LA CONSTRUCCIÓN</t>
  </si>
  <si>
    <t>Artículos metálicos para la construcción</t>
  </si>
  <si>
    <t>OTROS MATERIALES Y ARTÍCULOS DE CONSTRUCCIÓN Y REP</t>
  </si>
  <si>
    <t>Otros materiales y artículos de construcción y rep</t>
  </si>
  <si>
    <t>COMBUSTIBLES, LUBRICANTES Y ADITIVOS PARA VEHÍCULO</t>
  </si>
  <si>
    <t>Combustibles, lubricantes y aditivos para vehículo</t>
  </si>
  <si>
    <t>HERRAMIENTAS MENORES</t>
  </si>
  <si>
    <t>Herramientas menores</t>
  </si>
  <si>
    <t>REFACCIONES Y ACCESORIOS MENORES DE EDIFICIOS</t>
  </si>
  <si>
    <t>Refacciones y accesorios menores de edificios</t>
  </si>
  <si>
    <t>REFACCIONES Y ACCESORIOS MENORES DE EQUIPO DE CÓMP</t>
  </si>
  <si>
    <t>Refacciones y accesorios menores de equipo de cómp</t>
  </si>
  <si>
    <t>REFACCIONES Y ACCESORIOS MENORES DE EQUIPO DE TRAN</t>
  </si>
  <si>
    <t>Refacciones y accesorios menores de equipo de tran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</si>
  <si>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</si>
  <si>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</si>
  <si>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</si>
  <si>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</si>
  <si>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</si>
  <si>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</si>
  <si>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</si>
  <si>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</si>
  <si>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DE CONSULTORÍA ADMINISTRATIVA Y PROCESOS</t>
  </si>
  <si>
    <t>Servicios de consultoría administrativa y procesos</t>
  </si>
  <si>
    <t>SERVICIOS DE CONSULTORÍA EN TECNOLOGÍAS DE LA INFO</t>
  </si>
  <si>
    <t>Servicios de consultoría en tecnologías de la info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</si>
  <si>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</si>
  <si>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</si>
  <si>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</si>
  <si>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</si>
  <si>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 Y BANCARIOS</t>
  </si>
  <si>
    <t>Servicios financieros y bancarios</t>
  </si>
  <si>
    <t>SERVICIOS DE INSTALACIÓN, REPARACIÓN, MANTENIMIENT</t>
  </si>
  <si>
    <t>CONSERVACIÓN Y MANTENIMIENTO MENOR DE INMUEBLES</t>
  </si>
  <si>
    <t>Conservación y mantenimiento menor de inmuebles</t>
  </si>
  <si>
    <t>REPARACIÓN Y MANTENIMIENTO DE EQUIPO DE TRANSPORTE</t>
  </si>
  <si>
    <t>Reparación y mantenimiento de equipo de transporte</t>
  </si>
  <si>
    <t>SERVICIOS DE LIMPIEZA</t>
  </si>
  <si>
    <t>Servicios de limpieza</t>
  </si>
  <si>
    <t>PASAJES TERRRESTRES NACIONALES</t>
  </si>
  <si>
    <t>Pasajes terrrestres nacionales</t>
  </si>
  <si>
    <t>VIÁTICOS NACIONALES</t>
  </si>
  <si>
    <t>Viáticos nacionales</t>
  </si>
  <si>
    <t>SERVICIOS INTEGRALES DE TRASLADO Y VIÁTICOS</t>
  </si>
  <si>
    <t>Servicios integrales de traslado y viáticos</t>
  </si>
  <si>
    <t>GASTOS DE ORDEN SOCIAL Y CULTURAL</t>
  </si>
  <si>
    <t>Gastos de orden social y cultural</t>
  </si>
  <si>
    <t>GASTOS DE REPRESENTACIÓN</t>
  </si>
  <si>
    <t>Gastos de representación</t>
  </si>
  <si>
    <t>IMPUESTOS Y DERECHOS</t>
  </si>
  <si>
    <t>Impuestos y derechos</t>
  </si>
  <si>
    <t>IMPUESTO SOBRE NÓMINAS Y OTROS QUE SE DERIVEN DE U</t>
  </si>
  <si>
    <t>Impuesto sobre nóminas y otros que se deriven de u</t>
  </si>
  <si>
    <t>BECAS</t>
  </si>
  <si>
    <t>BECAS CONVENIOS</t>
  </si>
  <si>
    <t>BECAS Convenios</t>
  </si>
  <si>
    <t>OTRAS BECAS Y AYUDAS PARA PROGRAMAS DE CAPACITACIÓ</t>
  </si>
  <si>
    <t>Otras becas y ayudas para programas de capacitació</t>
  </si>
  <si>
    <t>ESTIMACIONES, DEPRECIACIONES, DETERIOROS, OBSOLESC</t>
  </si>
  <si>
    <t>DEPRECIACIÓN DE MOBILIARIO Y EQUIPO DE ADMINISTRAC</t>
  </si>
  <si>
    <t>DEPRECIACIÓN DE MAQUINARIA, OTROS EQUIPOS Y HERRAM</t>
  </si>
  <si>
    <t>DETERIORO ARBOLES Y PLANTAS</t>
  </si>
  <si>
    <t>AMORTIZACION DE ACTIVOS INTANGIBLES</t>
  </si>
  <si>
    <t>Amortizacion de software</t>
  </si>
  <si>
    <t xml:space="preserve">Sumas Iguales: </t>
  </si>
  <si>
    <t xml:space="preserve">CTA. 0123858168                                    </t>
  </si>
  <si>
    <t>Juan Carlos Martinez Martinez</t>
  </si>
  <si>
    <t>Gasolineria gomarti, s.a. de c.v.</t>
  </si>
  <si>
    <t>CTA. 0104812905</t>
  </si>
  <si>
    <t>CTA 0448219686</t>
  </si>
  <si>
    <t>Cta.0448219686 (Nuevos Talentos)</t>
  </si>
  <si>
    <t>Sergio Armando Gomez Moreno</t>
  </si>
  <si>
    <t>Emmanuel Gerardo Diaz Cruz</t>
  </si>
  <si>
    <t>Ivone Hernandez Gomez</t>
  </si>
  <si>
    <t>Elda Graciela Flores Hernandez</t>
  </si>
  <si>
    <t>Cuota de inscripción (Ciut)</t>
  </si>
  <si>
    <t>Ingreso Fam</t>
  </si>
  <si>
    <t>Grupo industrial del parque, s.a. de c.v.</t>
  </si>
  <si>
    <t>Eliseo Castillo Casas</t>
  </si>
  <si>
    <t>Jose Hector Zavala Gomez</t>
  </si>
  <si>
    <t>ISR 10% Profesionistas</t>
  </si>
  <si>
    <t>REMUNERACIONES AL PERSONAL DE CARÁCTER TRANSITORIO</t>
  </si>
  <si>
    <t>SUPLENCIAS E INTERINATOS</t>
  </si>
  <si>
    <t>Suplencias e interinatos</t>
  </si>
  <si>
    <t>Gonzalo Ferreira Martinez</t>
  </si>
  <si>
    <t>Maxcom telecomunicaciones, s.ab. de c.v.</t>
  </si>
  <si>
    <t>Jose Carmen Molina Olvera</t>
  </si>
  <si>
    <t>Eloisa Ines Morales Trejo</t>
  </si>
  <si>
    <t>CTA. 0104812956</t>
  </si>
  <si>
    <t>Cta. 0472417272 (PFCE)</t>
  </si>
  <si>
    <t>Cta. 0104812905 (Concyteq bicultural)</t>
  </si>
  <si>
    <t>Fabiola Rosalia Corona Barron</t>
  </si>
  <si>
    <t>Mario Alberto Rivera Moreno</t>
  </si>
  <si>
    <t>Julio Cesar Moy Velazquez</t>
  </si>
  <si>
    <t>RETENCIONES Y CONTRIBUCIONES POR PAGAR A CORTO PLA</t>
  </si>
  <si>
    <t>CTA 0472417272</t>
  </si>
  <si>
    <t>Ferretera San Juan, s.a. de c.v.</t>
  </si>
  <si>
    <t>Gobierno del Estado de Queretaro</t>
  </si>
  <si>
    <t>Diana Vianet Garcia Manzano</t>
  </si>
  <si>
    <t>Cta. concyteq y conacyt</t>
  </si>
  <si>
    <t>DEL 2017 Y EL DESTINO DE LAS MISMAS</t>
  </si>
  <si>
    <t>Progressive Automotive Plastic Products s.a.de c.v</t>
  </si>
  <si>
    <t>Maria Angelica Lujan Vega</t>
  </si>
  <si>
    <t>Jose Luis Vazquez Fernandez</t>
  </si>
  <si>
    <t>Grupo nacional provincial, s.a.b.</t>
  </si>
  <si>
    <t>Automotores de queretaro, s.a. de c.v.</t>
  </si>
  <si>
    <t>Equipo de cómputo y de tecnologias de la informaci</t>
  </si>
  <si>
    <t>DETERIORO ACUMULADO DE ACTIVOS BIOLOGICOS</t>
  </si>
  <si>
    <t>Deterioro acumulado de arboles y plantas</t>
  </si>
  <si>
    <t>AMORTIZACION ACUMULADA DE ACTIVOS INTANGIBLES</t>
  </si>
  <si>
    <t>Perfiaceros amealco, s.a. de c.v.</t>
  </si>
  <si>
    <t>Tiendas cuprum, s.a. de c.v.</t>
  </si>
  <si>
    <t>Jose Javier Garcia Santiago</t>
  </si>
  <si>
    <t>Remanente 2016</t>
  </si>
  <si>
    <t>GASTOS DE FUNCIONAMIENTO</t>
  </si>
  <si>
    <t>REMUNERACIONES AL PERSONAL DE CARÁCTER PERMANENTE</t>
  </si>
  <si>
    <t>REMUNERACIONES ADICIONALES Y ESPECIALES</t>
  </si>
  <si>
    <t>OTRAS PRESTACIONES SOCIALES Y ECONÓMICAS</t>
  </si>
  <si>
    <t>PAGO DE ESTÍMULOS A SERVIDORES PÚBLICOS</t>
  </si>
  <si>
    <t>MATERIALES Y SUMINISTROS</t>
  </si>
  <si>
    <t>COMBUSTIBLES, LUBRICANTES Y ADITIVOS</t>
  </si>
  <si>
    <t>HERRAMIENTAS, REFACCIONES Y ACCESORIOS MENORES</t>
  </si>
  <si>
    <t>SERVICIOS PROFESIONALES, CIENTÍFICOS Y TÉCNICOS Y</t>
  </si>
  <si>
    <t>SERVICIOS FINANCIEROS, BANCARIOS Y COMERCIALES</t>
  </si>
  <si>
    <t>SERVICIOS DE TRASLADO Y VIÁTICOS</t>
  </si>
  <si>
    <t>SERVICIOS OFICIALES</t>
  </si>
  <si>
    <t>OTROS SERVICIOS GENERALES</t>
  </si>
  <si>
    <t>AYUDAS SOCIALES</t>
  </si>
  <si>
    <t>OTROS GASTOS Y PÉRDIDAS EXTRAORDINARIAS</t>
  </si>
  <si>
    <t>DEPRECIACIÓN DE BIENES MUEBLES</t>
  </si>
  <si>
    <t>DEPRECIACIÓN DE MOBILIARIO Y EQUIPO EDUCACIONAL Y</t>
  </si>
  <si>
    <t>DEPRECIACIÓN DE EQUIPO E INSTRUMENTAL MÉDICO Y DE</t>
  </si>
  <si>
    <t>DEPRECIACIÓN DE EQUIPO DE TRANSPORTE</t>
  </si>
  <si>
    <t>DETERIORO DE LOS ACTIVOS BIOLOGICOS</t>
  </si>
  <si>
    <t>CTA 0490158065</t>
  </si>
  <si>
    <t>Cta. 0490158065 (Subsidio federal 2017)</t>
  </si>
  <si>
    <t>Cta. 0472417272 (Pfce)</t>
  </si>
  <si>
    <t>Corporacion atsa, s.a. de c.v.</t>
  </si>
  <si>
    <t>Servicios integrales Atsa, s.a. de c.v.</t>
  </si>
  <si>
    <t>Fidencio Diaz Mendez</t>
  </si>
  <si>
    <t>Wendy America Maldonado Morales</t>
  </si>
  <si>
    <t>Elvia Alanis Cruz</t>
  </si>
  <si>
    <t>Bernardo Chavez Garcia</t>
  </si>
  <si>
    <t>Modesto Hernandez Resendiz</t>
  </si>
  <si>
    <t>Jesus Hazael Garcia Gallegos</t>
  </si>
  <si>
    <t>Marcos Valdez Vaca</t>
  </si>
  <si>
    <t>Consejo nacional de normalizacion y certificacion</t>
  </si>
  <si>
    <t>Paola Alcantara Lares</t>
  </si>
  <si>
    <t>Mayra Alejandra Alonso Fuentes</t>
  </si>
  <si>
    <t>Jose Alfredo Tavera Rodriguez</t>
  </si>
  <si>
    <t>Cta. Obligaciones Laborales</t>
  </si>
  <si>
    <t>Examen de diagnostico</t>
  </si>
  <si>
    <t>Visitas academicas</t>
  </si>
  <si>
    <t>Curso propedeutico</t>
  </si>
  <si>
    <t>Examenes de diagnostico</t>
  </si>
  <si>
    <t>OTROS INGRESOS Y BENEFICIOS VARIOS</t>
  </si>
  <si>
    <t>Otros productos</t>
  </si>
  <si>
    <t>ANTIGÜEDAD</t>
  </si>
  <si>
    <t>Antigüedad</t>
  </si>
  <si>
    <t>SUBSIDIO ISR-A</t>
  </si>
  <si>
    <t>Subsidio ISR-A</t>
  </si>
  <si>
    <t>MATERIALES, ÚTILES Y EQUIPOS MENORES DE TECNOLOGÍA</t>
  </si>
  <si>
    <t>MATERIAL IMPRESO E INFORMACIÓN DIGITAL</t>
  </si>
  <si>
    <t>Material impreso e información digital</t>
  </si>
  <si>
    <t>ALIMENTOS Y UTENSILIOS</t>
  </si>
  <si>
    <t>PRODUCTOS ALIMENTICIOS PARA EL PERSONAL EN LAS INS</t>
  </si>
  <si>
    <t>MATERIALES COMPLEMENTARIOS</t>
  </si>
  <si>
    <t>Materiales complementarios</t>
  </si>
  <si>
    <t>PRODUCTOS QUÍMICOS, FARMACÉUTICOS Y DE LABORATORIO</t>
  </si>
  <si>
    <t>MATERIALES, ACCESORIOS Y SUMINISTROS DE LABORATORI</t>
  </si>
  <si>
    <t>Materiales, accesorios y suministros de laboratori</t>
  </si>
  <si>
    <t>SERVICIOS POSTALES Y TELEGRÁFICOS</t>
  </si>
  <si>
    <t>Servicios postales y telegráficos</t>
  </si>
  <si>
    <t>SERVICIOS DE CAPACITACIÓN</t>
  </si>
  <si>
    <t>Servicios de capacitación</t>
  </si>
  <si>
    <t>BECAS ESPECIALES</t>
  </si>
  <si>
    <t>BECAS Especiales</t>
  </si>
  <si>
    <t>BECAS MADRES SOLTERAS</t>
  </si>
  <si>
    <t>Becas madres solteras</t>
  </si>
  <si>
    <t>Pensiones y Jubilaciones (Nota I.2.8)</t>
  </si>
  <si>
    <t>Estimaciones, Depreciaciones, Deterioros, Obsolescencia y Amortizaciones  (Nota I.2.9)</t>
  </si>
  <si>
    <t>PENSIONES Y JUBILACIONES</t>
  </si>
  <si>
    <t>PENSIONES</t>
  </si>
  <si>
    <t>Pensiones</t>
  </si>
  <si>
    <t>CTA 0496437931</t>
  </si>
  <si>
    <t>Cta. 0496437931 (Subsidio estatal 2017)</t>
  </si>
  <si>
    <t>Mitsubishi de Mexico s.a. de c.v.</t>
  </si>
  <si>
    <t>Ride control mexicana, s. de r.l. de c.v.</t>
  </si>
  <si>
    <t>Administrativos de San Juan, s.a. de c.v.</t>
  </si>
  <si>
    <t>Francisco Hernandez Hernandez</t>
  </si>
  <si>
    <t>Ivan Josue Valencia Gomez</t>
  </si>
  <si>
    <t>Enrique Morin Martinez</t>
  </si>
  <si>
    <t>Hector Gonzalez Ruiz</t>
  </si>
  <si>
    <t>Bibiana Rodriguez Montes</t>
  </si>
  <si>
    <t>Francisco Javier Martinez Alvarado</t>
  </si>
  <si>
    <t>Grupo posadas, s.a.b. de c.v.</t>
  </si>
  <si>
    <t>Handler servicios industriales y de la construccio</t>
  </si>
  <si>
    <t>Marijovi, s.a. de c.v.</t>
  </si>
  <si>
    <t>Radiomovil Dipsa, s.a. de c.v.</t>
  </si>
  <si>
    <t>Ma. Isabel Medina Valdez</t>
  </si>
  <si>
    <t>Ruben Navarrete Real</t>
  </si>
  <si>
    <t>Operadora turistica Gomarti, s.a. de c.v.</t>
  </si>
  <si>
    <t>Gerardo Nicolas Marines Espinoza</t>
  </si>
  <si>
    <t>Rogelio Diaz Delgadillo</t>
  </si>
  <si>
    <t>Leoncio Carrizo Tovar</t>
  </si>
  <si>
    <t>Dalia Ruiz Alvarez</t>
  </si>
  <si>
    <t>Jose Rodrigo Piña Perez</t>
  </si>
  <si>
    <t>Martha Patricia Martinez Escobar</t>
  </si>
  <si>
    <t>Incubadora</t>
  </si>
  <si>
    <t>Examen para certificación Toefl</t>
  </si>
  <si>
    <t>HORAS EXTRAORDINARIAS</t>
  </si>
  <si>
    <t>Horas extraordinarias</t>
  </si>
  <si>
    <t>AYUDA PRÓTESIS DENTAL</t>
  </si>
  <si>
    <t>Ayuda prótesis dental</t>
  </si>
  <si>
    <t>SUBSIDIO IMPUESTO PREDIAL</t>
  </si>
  <si>
    <t>Subsidio impuesto predial</t>
  </si>
  <si>
    <t>PRODUCTOS MINERALES NO METÁLICOS</t>
  </si>
  <si>
    <t>Productos minerales no metálicos</t>
  </si>
  <si>
    <t>MADERA Y PRODUCTOS DE MADERA</t>
  </si>
  <si>
    <t>Madera y productos de madera</t>
  </si>
  <si>
    <t>VESTUARIO, BLANCOS, PRENDAS DE PROTECCIÓN Y ARTÍCU</t>
  </si>
  <si>
    <t>ARTÍCULOS DEPORTIVOS</t>
  </si>
  <si>
    <t>Artículos deportivos</t>
  </si>
  <si>
    <t>SERVICIOS DE ARRENDAMIENTO</t>
  </si>
  <si>
    <t>ARRENDAMIENTO DE EDIFICIOS</t>
  </si>
  <si>
    <t>Arrendamiento de edificios</t>
  </si>
  <si>
    <t>ARRENDAMIENTO DE MOBILIARIO Y EQUIPO DE ADMINISTRA</t>
  </si>
  <si>
    <t>Arrendamiento de mobiliario y equipo de administra</t>
  </si>
  <si>
    <t>ARRENDAMIENTO DE EQUIPO DE TRANSPORTE</t>
  </si>
  <si>
    <t>Arrendamiento de equipo de transporte</t>
  </si>
  <si>
    <t>MANTENIMIENTO Y CONSERVACIÓN DE MOBILIARIO Y EQUIP</t>
  </si>
  <si>
    <t>Mantenimiento y conservación de mobiliario y equip</t>
  </si>
  <si>
    <t>REPORTE MENSUAL DE PRESUPUESTO AUTORIZADO Y EJERCIDO DEL EJERCICIO, POR EL GOBIERNO ESTATAL 2017</t>
  </si>
  <si>
    <t>Miguel Victor Avila Perez</t>
  </si>
  <si>
    <t>Gustavo Martinez Ojeda</t>
  </si>
  <si>
    <t>Union de seguridad empresarial 4d, s.a. de c.v.</t>
  </si>
  <si>
    <t>Asiscom, s.a. de c.v.</t>
  </si>
  <si>
    <t>Compañia ferretera Prado, s.a. de c.v.</t>
  </si>
  <si>
    <t>Office depot de Mexico s.a. de c.v.</t>
  </si>
  <si>
    <t>Isaac Rigoberto Gutierrez Lopez</t>
  </si>
  <si>
    <t>Ma. Teresa de los Angeles Lozada Farias</t>
  </si>
  <si>
    <t>Gustavo Antonio tovar Vazquez</t>
  </si>
  <si>
    <t>Control electrico y electronico industrial JFA, s.</t>
  </si>
  <si>
    <t>Conacyt</t>
  </si>
  <si>
    <t>PPG Mexico, s.a. de c.v.</t>
  </si>
  <si>
    <t>Soluciones orientadas a sistemas de informacion, s</t>
  </si>
  <si>
    <t>Maria del Rocio Hernandez Mendoza</t>
  </si>
  <si>
    <t>Comercial city fresko, s. de r.l. de c.v.</t>
  </si>
  <si>
    <t>Herramientas y servicios del bajio, s.a. de c.v.</t>
  </si>
  <si>
    <t>Leopoldo Juarez Rodriguez</t>
  </si>
  <si>
    <t>Comunicacion Central de Queretaro s.a. de c.v.</t>
  </si>
  <si>
    <t>Beatriz Cano Romero</t>
  </si>
  <si>
    <t>Humberto Olguin Salinas</t>
  </si>
  <si>
    <t>CUOTAS PARA EL SEGURO DE VIDA DEL PERSONAL CIVIL</t>
  </si>
  <si>
    <t>Cuotas para el seguro de gastos médicos del person</t>
  </si>
  <si>
    <t>UTENSILIOS PARA EL SERVICIO DE ALIMENTACIÓN</t>
  </si>
  <si>
    <t>Utensilios para el servicio de alimentación</t>
  </si>
  <si>
    <t>VIDRIO Y PRODUCTOS DE VIDRIO</t>
  </si>
  <si>
    <t>Vidrio y productos de vidrio</t>
  </si>
  <si>
    <t>MEDICINAS Y PRODUCTOS FARMACÉUTICOS</t>
  </si>
  <si>
    <t>Medicinas y productos farmacéuticos</t>
  </si>
  <si>
    <t>MATERIAL DE CURACIÓN Y SUTURA</t>
  </si>
  <si>
    <t>Material de curación y sutura</t>
  </si>
  <si>
    <t>OTROS PRODUCTOS QUÍMICOS</t>
  </si>
  <si>
    <t>Otros productos químicos</t>
  </si>
  <si>
    <t>PRENDAS DE SEGURIDAD Y PROTECCIÓN PERSONAL</t>
  </si>
  <si>
    <t>Prendas de seguridad y protección personal</t>
  </si>
  <si>
    <t>PRODUCTOS TEXTILES</t>
  </si>
  <si>
    <t>Productos textiles</t>
  </si>
  <si>
    <t>SERVICIOS BASICOS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</si>
  <si>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</si>
  <si>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</si>
  <si>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</si>
  <si>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</si>
  <si>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SERVICIOS LEGALES, DE CONTABILIDAD, AUDITORÍA Y RE</t>
  </si>
  <si>
    <t>Servicios legales, de contabilidad, auditoría y re</t>
  </si>
  <si>
    <t>SERVICIOS DE DISEÑO, ARQUITECTURA, INGENEIRIA Y AC</t>
  </si>
  <si>
    <t>Servicios de diseño, arquitectura, ingeniería y ac</t>
  </si>
  <si>
    <t>SERVICIOS PROFESIONALES, CIENTÍFICOS Y TÉCNICOS IN</t>
  </si>
  <si>
    <t>Servicios profesionales, científicos y técnicos in</t>
  </si>
  <si>
    <t>FLETES Y MANIOBRAS</t>
  </si>
  <si>
    <t>Fletes y maniobras</t>
  </si>
  <si>
    <t>INSTALACIÓN, REPARACIÓN Y MANTENIMIENTO DE MAQUINA</t>
  </si>
  <si>
    <t>Instalación, reparación y mantenimiento de maquina</t>
  </si>
  <si>
    <t>SERVICIOS DE COMUNICACIÓN SOCIAL Y PUBLICIDAD</t>
  </si>
  <si>
    <t>DIFUSIÓN POR RADIO, TELEVISIÓN Y OTROS MEDIOS DE M</t>
  </si>
  <si>
    <t>Difusión por radio, televisión y otros medios de m</t>
  </si>
  <si>
    <t>CTA. 0110576948</t>
  </si>
  <si>
    <t>CTA. 0110546445</t>
  </si>
  <si>
    <t>Cta. 0110546445 (Fondo mixto conacyt-geq)</t>
  </si>
  <si>
    <t>Consejo de ciencia y tecnologia del estado de Quer</t>
  </si>
  <si>
    <t>Harrington industrial plastic de México, s. de r.l</t>
  </si>
  <si>
    <t>Juan Gabriel Moreno Dircio</t>
  </si>
  <si>
    <t>Adan Ugalde Osornio</t>
  </si>
  <si>
    <t>Maria Isabel Ibarra Garduño</t>
  </si>
  <si>
    <t>Ruth Ariadna Cordero Matta</t>
  </si>
  <si>
    <t>David Garcia Perez</t>
  </si>
  <si>
    <t>Saul Gonzalez Villalobos</t>
  </si>
  <si>
    <t>Daniel Alejandro Tovar Gascon</t>
  </si>
  <si>
    <t>Centro empresarial del plastico, s.a. de c.v.</t>
  </si>
  <si>
    <t>Ana Maria Uribe OLvera</t>
  </si>
  <si>
    <t>Rafael Maya Alvarez</t>
  </si>
  <si>
    <t>Osbaldo Briones Cardenas</t>
  </si>
  <si>
    <t xml:space="preserve">Comercializadora impulso empresarial y educativo, </t>
  </si>
  <si>
    <t>Conexion total ip, s.a. de c.v.</t>
  </si>
  <si>
    <t>Perkin elmer de Mexico, s.a.</t>
  </si>
  <si>
    <t>Mario Garcia Otero</t>
  </si>
  <si>
    <t>Integralogis, s.a. de c.v.</t>
  </si>
  <si>
    <t>Gastronomica Gomfie, s.a. de c.v.</t>
  </si>
  <si>
    <t>La voz de la sierra, s.c. de r.l.</t>
  </si>
  <si>
    <t>Tesoreria de la federacion</t>
  </si>
  <si>
    <t>Grupo gasolinero Jalpan, s.a. de c.v.</t>
  </si>
  <si>
    <t>El crisol, s.a. de c.v.</t>
  </si>
  <si>
    <t>Eletronica sjr, s.a. de c.v.</t>
  </si>
  <si>
    <t>Martin Noe Rubio Mondragon</t>
  </si>
  <si>
    <t>Jorge Lopez Piña</t>
  </si>
  <si>
    <t>Maria Elena Navarro Martinez</t>
  </si>
  <si>
    <t>Fibratv, s.a. de c.v.</t>
  </si>
  <si>
    <t>Renovables de mexico, s.a. de c.v.</t>
  </si>
  <si>
    <t>Proveedor del bajio, s.a. de c.v.</t>
  </si>
  <si>
    <t>Invepy y asociados, s.c.</t>
  </si>
  <si>
    <t>Transmisiones y ensables mecanicos, s.a. de c.v.</t>
  </si>
  <si>
    <t>Grupo Posadas, s.a. b. de c.v.</t>
  </si>
  <si>
    <t>Diana Carolina Martinez Alonso</t>
  </si>
  <si>
    <t>Pedro Gonzalez Rosario</t>
  </si>
  <si>
    <t>Ma. de los Angeles Jimenez del Castillo</t>
  </si>
  <si>
    <t>Comercializadora y suministros industriales eja, s</t>
  </si>
  <si>
    <t>Rosalba Ruiz Ramos</t>
  </si>
  <si>
    <t>Israel Munguia Velazquez</t>
  </si>
  <si>
    <t>OTRAS CUENTAS POR PAGAR A CORTO PLAZO</t>
  </si>
  <si>
    <t>ACREEDORES DIVERSOS</t>
  </si>
  <si>
    <t>Angel Marroquin de Jesus</t>
  </si>
  <si>
    <t>Cuota servicios Ciut (Jalpan)</t>
  </si>
  <si>
    <t>Penalizacion por entrega extemporanea de material</t>
  </si>
  <si>
    <t>Fondo Mixto Conacyt-GEQ</t>
  </si>
  <si>
    <t>AYUDA POR NACIMIENTO DE HIJO</t>
  </si>
  <si>
    <t>Ayuda por nacimiento de hijo</t>
  </si>
  <si>
    <t>ESTÍMULO POR AÑOS DE SERVICIO</t>
  </si>
  <si>
    <t>Estímulo por años de servicio</t>
  </si>
  <si>
    <t>CAL, YESO Y PRODUCTOS DE YESO</t>
  </si>
  <si>
    <t>Cal, yeso y productos de yeso</t>
  </si>
  <si>
    <t>Materiales, acdesorios y suministros de laboratori</t>
  </si>
  <si>
    <t>VESTUARIO Y UNIFORMES</t>
  </si>
  <si>
    <t>Vestuario y uniformes</t>
  </si>
  <si>
    <t>SERVICIOS DE ACCESO DE INTERNET, REDES Y PROCESAMI</t>
  </si>
  <si>
    <t>Servicios de acceso de Internet, redes y procesami</t>
  </si>
  <si>
    <t>PASAJES AÉREOS NACIONALES</t>
  </si>
  <si>
    <t>Pasajes aéreos nacionales</t>
  </si>
  <si>
    <t>CONGRESOS Y CONVENCIONES</t>
  </si>
  <si>
    <t>Congresos y convenciones</t>
  </si>
  <si>
    <t>BECAS HIJOS DE TRABAJADORES</t>
  </si>
  <si>
    <t>Becas hijos de trabajadores</t>
  </si>
  <si>
    <t>Exposiciones</t>
  </si>
  <si>
    <t>Al 30 de Junio del 2017</t>
  </si>
  <si>
    <t>Del 1 al 30 de Junio del 2017</t>
  </si>
  <si>
    <t>AL 30 DE JUNIO DEL 2017</t>
  </si>
  <si>
    <t>DEL 1 AL 30 DE JUNIO DEL 2017</t>
  </si>
  <si>
    <t>BANCARIAS E INVERSIONES AL 30 DE JUNIO</t>
  </si>
  <si>
    <t xml:space="preserve"> Cta. 0110576948 (Nuevos talentos 2017)</t>
  </si>
  <si>
    <t>Tecnoformas automotrices, s.a. de c.v.</t>
  </si>
  <si>
    <t>Secretaria de educación publica</t>
  </si>
  <si>
    <t>Maria Teresa Martha Padilla Siurob</t>
  </si>
  <si>
    <t>Pablo Saul Espinoza Aguirre</t>
  </si>
  <si>
    <t>Socorro Meza Mejia</t>
  </si>
  <si>
    <t>Alejandro Cesar Valencia Garcia</t>
  </si>
  <si>
    <t>Sara Leticia Trejo Bustos</t>
  </si>
  <si>
    <t>Adrian Bocanegra Gonzalez</t>
  </si>
  <si>
    <t>Claudia Patricia Trejo Diaz</t>
  </si>
  <si>
    <t>Jorge Rafael Gallegos Tapia</t>
  </si>
  <si>
    <t>Jose Raul Hernandez Ramirez</t>
  </si>
  <si>
    <t>Alberto Antonio Chavero Osuna</t>
  </si>
  <si>
    <t>Marco Antonio Silva Dominguez</t>
  </si>
  <si>
    <t>Carlos Ivan Martinez Castuera Corona</t>
  </si>
  <si>
    <t>Martin Eugenio Uribe Aguilar</t>
  </si>
  <si>
    <t>Ruperto Yañez Martinez</t>
  </si>
  <si>
    <t>Emmanuel Gerardo Diza Cruz</t>
  </si>
  <si>
    <t>Jose Rodrigo PIña Perez</t>
  </si>
  <si>
    <t>Grainger, s.a. de c.v.</t>
  </si>
  <si>
    <t>Sgp operadora de servicios, s.a. de c.v.</t>
  </si>
  <si>
    <t>Exlimp del bajio, s.a. de c.v.</t>
  </si>
  <si>
    <t>Promotora Otir, s.a. de c.v.</t>
  </si>
  <si>
    <t>Mision san gil, s.a. de c.v.</t>
  </si>
  <si>
    <t>Centro nacional de evaluacion para la educacion su</t>
  </si>
  <si>
    <t>Grupo ballenato.dos, s.a. de c.v.</t>
  </si>
  <si>
    <t>Comites interinstitucionales para la evaluacion de</t>
  </si>
  <si>
    <t>Consorcio cientifico del bajio, s.a. de c.v.</t>
  </si>
  <si>
    <t>Especialidades graficas Queretaro, s.a. de c.v.</t>
  </si>
  <si>
    <t>Electrica SJR, s.a. de. c.v.</t>
  </si>
  <si>
    <t>Evolucion tecnologica, s.c.</t>
  </si>
  <si>
    <t>Ferretera Prado, s.a. de c.v.</t>
  </si>
  <si>
    <t>Filter de Queretaro, s.a. de c.v.</t>
  </si>
  <si>
    <t>Quimica innovent, s.a. de c.v.</t>
  </si>
  <si>
    <t>Romher ingenieria, s.a. de c.v.</t>
  </si>
  <si>
    <t>Tiendas chedraui, s.a. de c.v.</t>
  </si>
  <si>
    <t>Rafael Acevedo Cruz</t>
  </si>
  <si>
    <t>Liliana Camacho Carmona</t>
  </si>
  <si>
    <t>Ma. Guadalupe Flores Montiel</t>
  </si>
  <si>
    <t>Higinio Enrique Medina Ramirez</t>
  </si>
  <si>
    <t>Ana Maria Uribe Olvera</t>
  </si>
  <si>
    <t>Exlimp del bajio, s. a. de c.v.</t>
  </si>
  <si>
    <t>Grupo nacional provincial,s.a.b.</t>
  </si>
  <si>
    <t>Donovan Ramon Martinez Cruz</t>
  </si>
  <si>
    <t>Aplicaciones industriales y comercializaciones ele</t>
  </si>
  <si>
    <t>Maria Trinidad Becerra Castañeda</t>
  </si>
  <si>
    <t>Maria Teresa Garcia Martinez</t>
  </si>
  <si>
    <t>Juan Jose Marines Espinoza</t>
  </si>
  <si>
    <t>Ma. Dolores Montes Trejo</t>
  </si>
  <si>
    <t>Acmax de Mexico, s.a. de c.v.</t>
  </si>
  <si>
    <t>Monica Alvarez Sanchez</t>
  </si>
  <si>
    <t>Luis Enrique Jimenez Gonzalez</t>
  </si>
  <si>
    <t>Corporacion Atsa S.A. de C.V.</t>
  </si>
  <si>
    <t>Instituto mexicano de ingenieros quimicos, a.c.</t>
  </si>
  <si>
    <t>Restaurantes Toks, s.a. de c.v.</t>
  </si>
  <si>
    <t>Ferreteria agricola del centro, s. de r.l. de c.v.</t>
  </si>
  <si>
    <t>Kd evolucion empresarial, s.a. de c.v.</t>
  </si>
  <si>
    <t>Gardenia Santillan Ramirez</t>
  </si>
  <si>
    <t>Rogelio Vazquez Pavon</t>
  </si>
  <si>
    <t>U.S. disbursing ifficer</t>
  </si>
  <si>
    <t>Automotores de Queretaro, s.a. de c.v.</t>
  </si>
  <si>
    <t>Jose Luis Guerra Falcon</t>
  </si>
  <si>
    <t>Ana Maria Tolentino Martinez</t>
  </si>
  <si>
    <t>Osiris Olvera Olvera</t>
  </si>
  <si>
    <t>Juan Manuel Ugalde Bernal</t>
  </si>
  <si>
    <t>Element14, s. de r.l. de c.v.</t>
  </si>
  <si>
    <t>La paloma compañia de metales, s.a. de c.v.</t>
  </si>
  <si>
    <t>Secretaria de comunicaciones y transporte</t>
  </si>
  <si>
    <t>Nelly Diana Rubio Martinez</t>
  </si>
  <si>
    <t>Maria del Socorro Agustina Garfias Rojas</t>
  </si>
  <si>
    <t>Teofilo Mario Gomez Su</t>
  </si>
  <si>
    <t>Maria Nicte Loi Garcia Suarez</t>
  </si>
  <si>
    <t>Parador la luz del caminante, s.a. de c.v.</t>
  </si>
  <si>
    <t>Bio-vin, s.a. de c.v.</t>
  </si>
  <si>
    <t>Gregorio Rodriguez Ramos</t>
  </si>
  <si>
    <t>Ernesto Martin Luna Palmilla</t>
  </si>
  <si>
    <t>Yolanda Santiago Santos</t>
  </si>
  <si>
    <t>Refrigeracion y aire acondicionado del bajio, s.a.</t>
  </si>
  <si>
    <t>Tres H servicios especializados en diesel, s.a. de</t>
  </si>
  <si>
    <t>Cobaji, s.a. de c.v.</t>
  </si>
  <si>
    <t>Edgardo Ulises Pacheco Ugalde</t>
  </si>
  <si>
    <t>Crispin Camacho Perez</t>
  </si>
  <si>
    <t>Ana Karen Cruz Diaz</t>
  </si>
  <si>
    <t>Ismael Becerra Resendi&lt;</t>
  </si>
  <si>
    <t>Sistemas de transmision y componentes, s.a. de c.v</t>
  </si>
  <si>
    <t>Myrian Garcia Lugo</t>
  </si>
  <si>
    <t>Armando Gerardo Lopez Posada</t>
  </si>
  <si>
    <t>Proveedora mexicana rajasa sa de cv</t>
  </si>
  <si>
    <t>Alimentos queretaro 7001, s.a. de c.v.</t>
  </si>
  <si>
    <t>Ma. Dolores Zujey Pacheco Oliver</t>
  </si>
  <si>
    <t>Alimentos y servicios 2cc, s.a. de c.v.</t>
  </si>
  <si>
    <t>Luisa Lucio Moran</t>
  </si>
  <si>
    <t>Mario Rudy Vicente Jimenez Gandera</t>
  </si>
  <si>
    <t>Atml, s.a. de c.v.</t>
  </si>
  <si>
    <t>Victor Daniel Gonzalez Garcia</t>
  </si>
  <si>
    <t>Rocio Alegria Pacheco</t>
  </si>
  <si>
    <t>Marco Antonio Bravo Esquivel</t>
  </si>
  <si>
    <t>Miguel Angel Basurto Cadena</t>
  </si>
  <si>
    <t>Maria de la Luz Landaverde Labastida</t>
  </si>
  <si>
    <t>Karla Radoszycki Sanchez</t>
  </si>
  <si>
    <t>Marcel Vasilache</t>
  </si>
  <si>
    <t>Laura Ivette Lazcano Lemus</t>
  </si>
  <si>
    <t>Paloma Vazquez Gonzalez</t>
  </si>
  <si>
    <t>Guadalupe Ivon Lopez Sanchez</t>
  </si>
  <si>
    <t>Israel Montejo Fonseca</t>
  </si>
  <si>
    <t>Transleo, s.a. de c.v.</t>
  </si>
  <si>
    <t>Ana Rosa Garcia Morales</t>
  </si>
  <si>
    <t>Diseño y manufactura digital, s.a. de c.v.</t>
  </si>
  <si>
    <t>Grupo ballenato. dos, s.a. de c.v.</t>
  </si>
  <si>
    <t>Cerveceria primus, s.a. de c.v.</t>
  </si>
  <si>
    <t>Olga Angelica Romero Echeverria</t>
  </si>
  <si>
    <t>Universidad tecnologica de san juan del rio</t>
  </si>
  <si>
    <t>Trapio queretaro, s.a. de c.v.</t>
  </si>
  <si>
    <t>Bajio roll, s.a. de c.v.</t>
  </si>
  <si>
    <t>Centro de capacitacion profesional del golfo sc</t>
  </si>
  <si>
    <t>Medicina preventiva y salud laboral s.c.</t>
  </si>
  <si>
    <t>Municipio de queretaro</t>
  </si>
  <si>
    <t>Ferbar mexicana, s.a. de c.v.</t>
  </si>
  <si>
    <t>Mario Arturo Trejo Casillas</t>
  </si>
  <si>
    <t>Cafe Amadeus, s.a. de c.v.</t>
  </si>
  <si>
    <t>Dulce Martha Quintanar Garcia</t>
  </si>
  <si>
    <t>Francisco Javier Resendiz Camacho</t>
  </si>
  <si>
    <t>Celia Hernandez Alvarez</t>
  </si>
  <si>
    <t>Ricardo Sabino Hernandez</t>
  </si>
  <si>
    <t>Rafael Humberto Ricardez Flores</t>
  </si>
  <si>
    <t>Elvec, s.a. de c.v.</t>
  </si>
  <si>
    <t>Maria de Jesus Romero Salinas</t>
  </si>
  <si>
    <t>Intercompras comercio electronico, s.a. de c.v.</t>
  </si>
  <si>
    <t>Minerva Velazquez Gonzalez</t>
  </si>
  <si>
    <t>Maria Elena Vazquez Avalos</t>
  </si>
  <si>
    <t>Gregorio Tadeo Chavez</t>
  </si>
  <si>
    <t>Oscar Rivera Mendez</t>
  </si>
  <si>
    <t>Sergio Galicia Chavarria</t>
  </si>
  <si>
    <t>Jp asesores fiscales y contadores, s.c.</t>
  </si>
  <si>
    <t>Juana Rodriguez Rodriguez</t>
  </si>
  <si>
    <t>Monica Pichardo Chavero</t>
  </si>
  <si>
    <t>Fondos mixtos conacyt-geq 2017</t>
  </si>
  <si>
    <t>Otros ingresos (Unidad Jalpan)</t>
  </si>
  <si>
    <t>IMPRESIONES DE DOCUMENTOS OFICIALES PARA LA PRESTA</t>
  </si>
  <si>
    <t>Impresiones de documentos oficiales para la presta</t>
  </si>
  <si>
    <t>SEGUROS DE BIENES PATRIMONIALES</t>
  </si>
  <si>
    <t>Seguros de bienes patrimoniales</t>
  </si>
  <si>
    <t>EXPOSICIONES 2017</t>
  </si>
  <si>
    <t>BECAS ACADÉMICAS</t>
  </si>
  <si>
    <t>BECAS Académicas</t>
  </si>
  <si>
    <t>DE "FONDO MIXTO CONACYT"</t>
  </si>
  <si>
    <t>Estado Analítico de Ingresos</t>
  </si>
  <si>
    <t>DEL 01  DE ENERO AL 30 DE JUNIO DEL 2017.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</si>
  <si>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</si>
  <si>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</si>
  <si>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</si>
  <si>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</si>
  <si>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</si>
  <si>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</si>
  <si>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</si>
  <si>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</si>
  <si>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</si>
  <si>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</si>
  <si>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Contribuciones de Mejoras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</si>
  <si>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</si>
  <si>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</si>
  <si>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</si>
  <si>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</si>
  <si>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</si>
  <si>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</si>
  <si>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</si>
  <si>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</si>
  <si>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M.EN A.  GONZALO FERREIRA MARTÍNEZ</t>
  </si>
  <si>
    <t>Director de Administración y Finanzas</t>
  </si>
  <si>
    <t>CLASIFICACIÓN  CONAC</t>
  </si>
  <si>
    <t>Suma de PTTO. ORIGINAL AUTORIZADO</t>
  </si>
  <si>
    <t>Suma de TOTAL AMPLIACIONES</t>
  </si>
  <si>
    <t>Suma de PTTO.  MODIFICADO</t>
  </si>
  <si>
    <t>Suma de REMANENTE  PTTO.  (EJ. ANT.)</t>
  </si>
  <si>
    <t>Suma de PTTO. RADICADO A</t>
  </si>
  <si>
    <t>Total general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</si>
  <si>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</si>
  <si>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</si>
  <si>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</si>
  <si>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</si>
  <si>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</si>
  <si>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</si>
  <si>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</si>
  <si>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</si>
  <si>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</si>
  <si>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</si>
  <si>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</si>
  <si>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</si>
  <si>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</si>
  <si>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</si>
  <si>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RECURSO</t>
  </si>
  <si>
    <t>(Todas)</t>
  </si>
  <si>
    <t xml:space="preserve">TIPO DE CONCEPTO </t>
  </si>
  <si>
    <t xml:space="preserve">nombre referencia </t>
  </si>
  <si>
    <t>Suma de TOTAL MODIFICACIONES</t>
  </si>
  <si>
    <t>Suma de PPTO EJERCIDO A LA FECHA</t>
  </si>
  <si>
    <t>Suma de PPTO EJERCIDO A LA FECHA2</t>
  </si>
  <si>
    <t>Suma de DIFERENCIA</t>
  </si>
  <si>
    <t xml:space="preserve">SERVICIOS PERSONALES </t>
  </si>
  <si>
    <t>Otras Prestaciones Sociales y Económicas</t>
  </si>
  <si>
    <t>Pago de Estímulos a Servidores Públicos</t>
  </si>
  <si>
    <t xml:space="preserve">Previsiones </t>
  </si>
  <si>
    <t>Remuneraciones Adicionales y Especiales</t>
  </si>
  <si>
    <t>Remuneraciones al Personal de Carácter Permanente</t>
  </si>
  <si>
    <t>Remuneraciones al Personal de Carácter Transitorio</t>
  </si>
  <si>
    <t>Seguridad Social</t>
  </si>
  <si>
    <t xml:space="preserve">Total SERVICIOS PERSONALES </t>
  </si>
  <si>
    <t xml:space="preserve">MATERIALES Y SUMINISTROS </t>
  </si>
  <si>
    <t>Alimentos y Utensilios</t>
  </si>
  <si>
    <t>Combustibles, Lubricantes y Aditivos</t>
  </si>
  <si>
    <t>Herramientas, Refacciones y Accesorios Menores</t>
  </si>
  <si>
    <t>Materiales de Administración, Emisión de Documentos y Artículos Oficiales</t>
  </si>
  <si>
    <t>Materiales y Artículos de Construcción y de Reparación</t>
  </si>
  <si>
    <t>Productos Químicos, Farmacéuticos y de Laboratorio</t>
  </si>
  <si>
    <t xml:space="preserve">Total MATERIALES Y SUMINISTROS </t>
  </si>
  <si>
    <t xml:space="preserve">SERVICIOS GENERALES </t>
  </si>
  <si>
    <t>Maquinaria, Otros Equipos y Herramientas</t>
  </si>
  <si>
    <t>Otros Servicios Generales</t>
  </si>
  <si>
    <t>Servicios Básicos</t>
  </si>
  <si>
    <t>Servicios de Arrendamiento</t>
  </si>
  <si>
    <t>Servicios de Comunicación Social y Publicidad.</t>
  </si>
  <si>
    <t>Servicios de Instalación, Reparación, Mantenimiento y Conservación</t>
  </si>
  <si>
    <t>Servicios de Traslado y Viáticos</t>
  </si>
  <si>
    <t>Servicios Financieros, Bancarios y Comerciales</t>
  </si>
  <si>
    <t>Servicios Oficiales</t>
  </si>
  <si>
    <t>Servicios Profesionales, Científicos, Técnicos y Otros Servicios</t>
  </si>
  <si>
    <t xml:space="preserve">Total SERVICIOS GENERALES </t>
  </si>
  <si>
    <t xml:space="preserve">TRANSFERENCIAS, ASIGNACIONES, SUBSIDIOS </t>
  </si>
  <si>
    <t>Ayudas sociales</t>
  </si>
  <si>
    <t xml:space="preserve">Total TRANSFERENCIAS, ASIGNACIONES, SUBSIDIOS </t>
  </si>
  <si>
    <t xml:space="preserve">PENSIONES Y JUBILACIONES </t>
  </si>
  <si>
    <t xml:space="preserve">Pensiones y jubilaciones </t>
  </si>
  <si>
    <t xml:space="preserve">Total PENSIONES Y JUBILACIONES </t>
  </si>
  <si>
    <t xml:space="preserve">BIENES MUEBLES E INMUEBLES </t>
  </si>
  <si>
    <t xml:space="preserve">Edificios no Residenciales </t>
  </si>
  <si>
    <t>Mobiliario y Equipo de Administración</t>
  </si>
  <si>
    <t xml:space="preserve">Total BIENES MUEBLES E INMUEBLES </t>
  </si>
  <si>
    <t>Clasificación Económica (por Tipo de Gasto)</t>
  </si>
  <si>
    <t>Gasto Corriente</t>
  </si>
  <si>
    <t>Gasto de Capital</t>
  </si>
  <si>
    <t>Amortización de la Deuda y Disminución de Pasivos</t>
  </si>
  <si>
    <t>Total del Gasto</t>
  </si>
  <si>
    <t>Etiquetas de fila</t>
  </si>
  <si>
    <t xml:space="preserve">TRANSFERENCIAS, ASIGANACIONES, SUBSIDIOS </t>
  </si>
  <si>
    <t xml:space="preserve">INVERSION PUBLICA </t>
  </si>
  <si>
    <t>Clasificación Administrativa</t>
  </si>
  <si>
    <t>Rectoria</t>
  </si>
  <si>
    <t xml:space="preserve">     Total del Gasto</t>
  </si>
  <si>
    <t>P500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</si>
  <si>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</si>
  <si>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</si>
  <si>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</si>
  <si>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</si>
  <si>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</si>
  <si>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</si>
  <si>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</si>
  <si>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</si>
  <si>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</si>
  <si>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</si>
  <si>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</si>
  <si>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</si>
  <si>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</si>
  <si>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</si>
  <si>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</si>
  <si>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</si>
  <si>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</si>
  <si>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</si>
  <si>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</si>
  <si>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</si>
  <si>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</si>
  <si>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</si>
  <si>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</si>
  <si>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</si>
  <si>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</si>
  <si>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</si>
  <si>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</si>
  <si>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</si>
  <si>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</si>
  <si>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</si>
  <si>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</si>
  <si>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</si>
  <si>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</si>
  <si>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</si>
  <si>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</si>
  <si>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</si>
  <si>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</si>
  <si>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</si>
  <si>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</si>
  <si>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</si>
  <si>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</si>
  <si>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</si>
  <si>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</si>
  <si>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</si>
  <si>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</si>
  <si>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</si>
  <si>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</si>
  <si>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</si>
  <si>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</si>
  <si>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</si>
  <si>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</si>
  <si>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NADA QUE MANIFESTAR</t>
  </si>
  <si>
    <t>Total Créditos Bancarios</t>
  </si>
  <si>
    <t>Otros Instrumentos de Deuda</t>
  </si>
  <si>
    <t xml:space="preserve">NADA QUE MANIFESTAR </t>
  </si>
  <si>
    <t>Total Otros Instrumentos de Deuda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</si>
  <si>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</si>
  <si>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</si>
  <si>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</si>
  <si>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</si>
  <si>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</si>
  <si>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</si>
  <si>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</si>
  <si>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</si>
  <si>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</si>
  <si>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</si>
  <si>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</si>
  <si>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</si>
  <si>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</si>
  <si>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</si>
  <si>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</si>
  <si>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</si>
  <si>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</si>
  <si>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</si>
  <si>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</si>
  <si>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</si>
  <si>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</si>
  <si>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</si>
  <si>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</si>
  <si>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</si>
  <si>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</si>
  <si>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</si>
  <si>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</si>
  <si>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</si>
  <si>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</si>
  <si>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</si>
  <si>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</si>
  <si>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</si>
  <si>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</si>
  <si>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</si>
  <si>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</si>
  <si>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INFORME DEL EJERCICIO DEL PRESUPUESTO POR PROGRAMA Y SUBPROGRAMA</t>
  </si>
  <si>
    <t xml:space="preserve">DE GOBIERNO FEDERAL </t>
  </si>
  <si>
    <t>DEL  01 AL 30 DE JUNIO DEL 2017.</t>
  </si>
  <si>
    <t xml:space="preserve"> PTTO. ORIGINAL AUTORIZADO</t>
  </si>
  <si>
    <t xml:space="preserve"> TOTAL AMPLIACIONES</t>
  </si>
  <si>
    <t xml:space="preserve"> TOTAL DE TRANSFERENCIAS </t>
  </si>
  <si>
    <t xml:space="preserve"> PTTO.  MODIFICADO</t>
  </si>
  <si>
    <t xml:space="preserve"> REMANENTE  PTTO.  (EJ. ANT.)</t>
  </si>
  <si>
    <t xml:space="preserve"> PTTO. RADICADO A</t>
  </si>
  <si>
    <t xml:space="preserve"> PPTO EJERCIDO A LA FECHA</t>
  </si>
  <si>
    <t xml:space="preserve"> PTTO.  EJERCIDO MES ANTERIOR</t>
  </si>
  <si>
    <t xml:space="preserve">TOTAL MENSUAL </t>
  </si>
  <si>
    <t xml:space="preserve"> DIF. P. RAD. REMAN.  Y  PTTO.  EJERC.</t>
  </si>
  <si>
    <t>DIF.PPTO. MOD.  Y PPTO. EJERCIDO</t>
  </si>
  <si>
    <t>5113011 Sueldos base al personal permanente</t>
  </si>
  <si>
    <t>5122021 Suplencias e interinatos</t>
  </si>
  <si>
    <t>5132011 Prima vacacional</t>
  </si>
  <si>
    <t>5132031 Gratificación de fin de año</t>
  </si>
  <si>
    <t>5141021 Cuotas al IMSS</t>
  </si>
  <si>
    <t>5143011 Aportaciones al sistema para el retiro</t>
  </si>
  <si>
    <t>5154061 Despensa</t>
  </si>
  <si>
    <t xml:space="preserve">5161011 incremento a las percepciones </t>
  </si>
  <si>
    <t xml:space="preserve">5133011 Horas Extraordinarias </t>
  </si>
  <si>
    <t>5216011 Material de limpieza</t>
  </si>
  <si>
    <t>5221011 Productos alimenticios para el personal en las instalaciones de las Dependencias y entidades</t>
  </si>
  <si>
    <t>5223011 Utensilios para el servicio de alimentación</t>
  </si>
  <si>
    <t>5241011 Productos minerales no metálicos</t>
  </si>
  <si>
    <t>5242011 Cemento y productos de concreto</t>
  </si>
  <si>
    <t>5246011 Material eléctrico y electrónico</t>
  </si>
  <si>
    <t>5247011 Artículos metálicos para la construcción</t>
  </si>
  <si>
    <t>5261011 Combustibles, lubricantes y aditivos para vehículos</t>
  </si>
  <si>
    <t>5292011 Refacciones y accesorios menores de edificios</t>
  </si>
  <si>
    <t>5311011 Energía eléctrica</t>
  </si>
  <si>
    <t>5314011 Telefonía tradicional</t>
  </si>
  <si>
    <t>5318011 Servicios postales y telegráficos</t>
  </si>
  <si>
    <t>5333011 Servicios de consultoría administrativa y procesos</t>
  </si>
  <si>
    <t xml:space="preserve">5334011 Servicios de capacitación 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</si>
  <si>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</si>
  <si>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impresión</t>
  </si>
  <si>
    <t>5338011 Servicios de vigilancia</t>
  </si>
  <si>
    <t>5341011 Servicios financieros y bancarios</t>
  </si>
  <si>
    <t>5345011 Seguros de bienes patrimoniales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</si>
  <si>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</si>
  <si>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</si>
  <si>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</si>
  <si>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>5372021 Pasajes terrrestres nacionales</t>
  </si>
  <si>
    <t>5375021 Viáticos nacionales</t>
  </si>
  <si>
    <t>5382011 Gastos de orden social y cultural</t>
  </si>
  <si>
    <t>5385011 Gastos de representación</t>
  </si>
  <si>
    <t>5392011 Impuestos y derechos</t>
  </si>
  <si>
    <t>5398011 Impuesto sobre nóminas y otros que se deriven de una relación laboral</t>
  </si>
  <si>
    <t>DE " GOBIERNO ESTATAL "</t>
  </si>
  <si>
    <t>5131011 Prima quinquenal por años de servicios efectivos prestados</t>
  </si>
  <si>
    <t>5144011 Cuotas para el seguro de vida del personal civil</t>
  </si>
  <si>
    <t xml:space="preserve">5153011 Prestaciones y haberes de retiro </t>
  </si>
  <si>
    <t>5154011 Pago por fallecimiento de padres, cónyuge e hijos</t>
  </si>
  <si>
    <t>5154021 Ayuda adquisición de lentes</t>
  </si>
  <si>
    <t>5154031 Ayuda prótesis dental</t>
  </si>
  <si>
    <t>5154041 Ayuda por nacimiento de hijo</t>
  </si>
  <si>
    <t>5154051 Subsidio impuesto predial</t>
  </si>
  <si>
    <t>5154071 Despensa especial</t>
  </si>
  <si>
    <t>5154081 Subsidio ISPT</t>
  </si>
  <si>
    <t>5154091 Subsidio ISR-A</t>
  </si>
  <si>
    <t>5171011 Estímulo por puntualidad</t>
  </si>
  <si>
    <t>5171021 Estímulo por años de servicio</t>
  </si>
  <si>
    <t>5152031 Prima de antigüedad</t>
  </si>
  <si>
    <t>5442010 Becas hijos trabajadores</t>
  </si>
  <si>
    <t xml:space="preserve">5451011 Pensiones </t>
  </si>
  <si>
    <t>DE " INGRESOS PROPIOS "</t>
  </si>
  <si>
    <t>5144021 Cuotas para el seguro de gastos médicos del personal civil</t>
  </si>
  <si>
    <t>5211011 Materiales, útiles y equipos menores de oficina</t>
  </si>
  <si>
    <t>5214011 Materiales, útiles y equipos menores de tecnologías de la información y comunicaciones</t>
  </si>
  <si>
    <t>5215011 Material impreso e información digital</t>
  </si>
  <si>
    <t>5217011 Materiales y útiles de enseñanza</t>
  </si>
  <si>
    <t>5244011 Madera y productos de madera</t>
  </si>
  <si>
    <t>5245011 Vidrio y productos de vidrio</t>
  </si>
  <si>
    <t xml:space="preserve">5248011 Materiales complementarios </t>
  </si>
  <si>
    <t>5249021 Otros materiales y artículos de construcción y reparación</t>
  </si>
  <si>
    <t xml:space="preserve">5251011 Productos químicos básicos </t>
  </si>
  <si>
    <t>5252011 Fertilizantes, pesticidas y otros agroquímicos</t>
  </si>
  <si>
    <t>5253011 Medicinas y Productos Farmacéuticos</t>
  </si>
  <si>
    <t>5254011 Material de curación y sutura</t>
  </si>
  <si>
    <t>5255031 Materiales, accesorios y suministros de laboratorio médico</t>
  </si>
  <si>
    <t>5259021 Otros productos químicos</t>
  </si>
  <si>
    <t xml:space="preserve">5271011 Prendas de segurudad y proteccion personal </t>
  </si>
  <si>
    <t>5271011 Vestuario y uniformes</t>
  </si>
  <si>
    <t xml:space="preserve">5273011 Articulos Deportivos </t>
  </si>
  <si>
    <t>5274011 Productos textiles</t>
  </si>
  <si>
    <t>5291011 Herramientas menores</t>
  </si>
  <si>
    <t>5294011 Refacciones y accesorios menores de equipo de cómputo y tecnologías de la información</t>
  </si>
  <si>
    <t>5296011 Refacciones y accesorios menores de equipo de transporte</t>
  </si>
  <si>
    <t xml:space="preserve">5253031 Medicinas y productos farmacéuticos </t>
  </si>
  <si>
    <t xml:space="preserve">5243011 Cal, yeso y productos de yeso </t>
  </si>
  <si>
    <t>5313011 Agua</t>
  </si>
  <si>
    <t>5315011 Telefonía celular</t>
  </si>
  <si>
    <t>5317011 Servicios de acceso de Internet, redes y procesamiento de información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</si>
  <si>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</si>
  <si>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</si>
  <si>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</si>
  <si>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</si>
  <si>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</si>
  <si>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relacionados</t>
  </si>
  <si>
    <t>5332011 Servicios de diseño, arquitectura, ingeniería y ac</t>
  </si>
  <si>
    <t>5333021 Servicios de consultoría en tecnologías de la información</t>
  </si>
  <si>
    <t xml:space="preserve">5339011 Servicios profesionales, científicos y técnicos in 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</si>
  <si>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</si>
  <si>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</si>
  <si>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</si>
  <si>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</si>
  <si>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</si>
  <si>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</si>
  <si>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5378011 Servicios integrales de traslado y viáticos</t>
  </si>
  <si>
    <t xml:space="preserve">5398011 Impuestos sobre nominas y otros que se deriven de una relacion laboral </t>
  </si>
  <si>
    <t xml:space="preserve">5562011 Maquinaria y equipo industrial </t>
  </si>
  <si>
    <t xml:space="preserve">5383011 Congresos y convenciones </t>
  </si>
  <si>
    <t xml:space="preserve">5384011  Exposiciones </t>
  </si>
  <si>
    <t>5442031 BECAS Académicas</t>
  </si>
  <si>
    <t>5442061 BECAS Especiales</t>
  </si>
  <si>
    <t>5442131 Otras becas y ayudas para programas de capacitación</t>
  </si>
  <si>
    <t>5511011 Muebles de oficina y estantería</t>
  </si>
  <si>
    <t>5515011 Equipo de cómputo y de tecnologías de la información</t>
  </si>
  <si>
    <t>DE " RECURSOS PROMEP "</t>
  </si>
  <si>
    <t>PROMEP</t>
  </si>
  <si>
    <t>5442111 BECAS Convenios</t>
  </si>
  <si>
    <t>5567011 Herramientas Maquinas y Herramientas</t>
  </si>
  <si>
    <t>DE " FONDO DE CONTINGENCIAS PRESUPUESTALES "</t>
  </si>
  <si>
    <t xml:space="preserve">FONDO DE CONTINGENCIAS </t>
  </si>
  <si>
    <t>5152011Liquidaciones por indemnizaciones y por sueldos</t>
  </si>
  <si>
    <t>DE " RECURSOS FAM"</t>
  </si>
  <si>
    <t>FAM</t>
  </si>
  <si>
    <t>5564011 Sistemas de aire acondicionado, calefacción y de refrigeración industrial y comercial</t>
  </si>
  <si>
    <t>DE "ESTIMULOS FISCALES "</t>
  </si>
  <si>
    <t>ESTIMULO FISCAL</t>
  </si>
  <si>
    <t>5583011 Edificios y Locales</t>
  </si>
  <si>
    <t>DE " CONACYT MADRES SOLTERAS 2014-2015"</t>
  </si>
  <si>
    <t>CONACYT</t>
  </si>
  <si>
    <t>5442141 Becas madres solteras</t>
  </si>
  <si>
    <t>DE " APOYO A MADRES SOLTERAS JEFAS DE FAMILIAS PARA FORTALECER SU DESARROLLO PROFESIONAL CONACYT 2016"</t>
  </si>
  <si>
    <t>CONACYT 2016</t>
  </si>
  <si>
    <t>DE "CONCYTEQ 2016"</t>
  </si>
  <si>
    <t>CONCYTEQ</t>
  </si>
  <si>
    <t>FONDO MIXTO CONACYT</t>
  </si>
  <si>
    <t>Fondo Mixto Conacyt</t>
  </si>
  <si>
    <t>DE " PFCE 2016</t>
  </si>
  <si>
    <t>PFCE</t>
  </si>
  <si>
    <t>5519011 Otros mobiliarios y equipos de administracion</t>
  </si>
  <si>
    <t>UNIVERSIDAD TECNOLÓGICA DE SAN JUAN DEL RÌO</t>
  </si>
  <si>
    <t>PRESUPUESTO  DE INGRESOS  AL 30 DE JUNIO DEL 2017.</t>
  </si>
  <si>
    <t>TIPO DE RECURSO</t>
  </si>
  <si>
    <t xml:space="preserve"> PRESUPUESTO ESTIMADO</t>
  </si>
  <si>
    <t xml:space="preserve">AMPLIACIONES Y REDUCCIONES </t>
  </si>
  <si>
    <t>RECAUDADO</t>
  </si>
  <si>
    <t xml:space="preserve"> DIFERENCIA</t>
  </si>
  <si>
    <t xml:space="preserve">ORDINARIO </t>
  </si>
  <si>
    <t xml:space="preserve">ESPECIALES </t>
  </si>
  <si>
    <t xml:space="preserve">FONDO DE OBLIGACIONES LABORALES </t>
  </si>
  <si>
    <t>PRESUPUESTO  DE EGRESOS   AL 30  DE JUNIO DEL 2017.</t>
  </si>
  <si>
    <t>PRESUPUESTO  DE EGRESOS   AL 31 DE OCTUBRE DEL 2016.</t>
  </si>
  <si>
    <t>CAPITULO</t>
  </si>
  <si>
    <t>C.O.G.</t>
  </si>
  <si>
    <t>DESCRICPCIÓN</t>
  </si>
  <si>
    <t>PRESUPUESTO APROBADO</t>
  </si>
  <si>
    <t xml:space="preserve"> PPTO EJERCIDO A LA FECHA </t>
  </si>
  <si>
    <t>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</si>
</sst>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[Red]#,##0.00"/>
    <numFmt numFmtId="165" formatCode="&quot;$&quot;#,##0.00"/>
    <numFmt numFmtId="166" formatCode="_-[$€-2]* #,##0.00_-;\-[$€-2]* #,##0.00_-;_-[$€-2]* &quot;-&quot;??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#,##0.00000000"/>
    <numFmt numFmtId="171" formatCode="mmmmm"/>
  </numFmts>
  <fonts count="78" x14ac:knownFonts="1"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000000"/>
      <name val="Arial Narrow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i/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Verdana"/>
      <family val="2"/>
    </font>
    <font>
      <sz val="8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0"/>
      <name val="Arial"/>
      <family val="2"/>
    </font>
    <font>
      <sz val="7"/>
      <name val="Verdana"/>
      <family val="2"/>
    </font>
    <font>
      <b/>
      <sz val="1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Times New Roman"/>
      <family val="1"/>
    </font>
    <font>
      <i/>
      <sz val="9"/>
      <color rgb="FF000000"/>
      <name val="Arial"/>
      <family val="2"/>
    </font>
    <font>
      <sz val="8"/>
      <color theme="1"/>
      <name val="Arial Narrow"/>
      <family val="2"/>
    </font>
    <font>
      <sz val="9"/>
      <name val="Verdana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BenguiatGot Bk BT"/>
      <family val="2"/>
    </font>
    <font>
      <sz val="12"/>
      <color theme="1"/>
      <name val="BenguiatGot Bk B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1"/>
      <color theme="1"/>
      <name val="BenguiatGot Bk BT"/>
      <family val="2"/>
    </font>
    <font>
      <sz val="16"/>
      <color theme="1"/>
      <name val="BenguiatGot Bk BT"/>
      <family val="2"/>
    </font>
    <font>
      <sz val="11"/>
      <color theme="1"/>
      <name val="BenguiatGot Bk BT"/>
      <family val="2"/>
    </font>
    <font>
      <b/>
      <sz val="16"/>
      <color theme="1"/>
      <name val="BenguiatGot Bk BT"/>
      <family val="2"/>
    </font>
    <font>
      <sz val="12"/>
      <color theme="8" tint="0.79998168889431442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4"/>
      <name val="Calibri"/>
      <family val="2"/>
    </font>
    <font>
      <sz val="14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78">
    <xf numFmtId="0" fontId="0" fillId="0" borderId="0"/>
    <xf numFmtId="0" fontId="12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44" fontId="11" fillId="0" borderId="0" applyFont="0" applyFill="0" applyBorder="0" applyAlignment="0" applyProtection="0"/>
    <xf numFmtId="0" fontId="11" fillId="0" borderId="0"/>
    <xf numFmtId="0" fontId="55" fillId="0" borderId="0"/>
    <xf numFmtId="0" fontId="1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0" fontId="56" fillId="0" borderId="0"/>
    <xf numFmtId="44" fontId="12" fillId="0" borderId="0" applyFont="0" applyFill="0" applyBorder="0" applyAlignment="0" applyProtection="0"/>
    <xf numFmtId="0" fontId="57" fillId="0" borderId="0"/>
    <xf numFmtId="0" fontId="12" fillId="0" borderId="0"/>
  </cellStyleXfs>
  <cellXfs count="76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wrapText="1" shrinkToFit="1"/>
    </xf>
    <xf numFmtId="0" fontId="2" fillId="0" borderId="0" xfId="0" applyFont="1" applyBorder="1" applyAlignment="1">
      <alignment vertical="top" wrapText="1"/>
    </xf>
    <xf numFmtId="0" fontId="1" fillId="0" borderId="0" xfId="0" applyFont="1" applyAlignment="1"/>
    <xf numFmtId="0" fontId="5" fillId="3" borderId="0" xfId="0" applyFont="1" applyFill="1" applyBorder="1" applyAlignment="1">
      <alignment wrapText="1"/>
    </xf>
    <xf numFmtId="0" fontId="5" fillId="3" borderId="4" xfId="0" applyFont="1" applyFill="1" applyBorder="1" applyAlignment="1">
      <alignment wrapText="1"/>
    </xf>
    <xf numFmtId="0" fontId="5" fillId="3" borderId="0" xfId="0" applyFont="1" applyFill="1" applyBorder="1"/>
    <xf numFmtId="0" fontId="6" fillId="3" borderId="0" xfId="0" applyFont="1" applyFill="1" applyBorder="1"/>
    <xf numFmtId="0" fontId="6" fillId="3" borderId="5" xfId="0" applyFont="1" applyFill="1" applyBorder="1"/>
    <xf numFmtId="0" fontId="6" fillId="3" borderId="4" xfId="0" applyFont="1" applyFill="1" applyBorder="1" applyAlignment="1">
      <alignment wrapText="1"/>
    </xf>
    <xf numFmtId="0" fontId="7" fillId="3" borderId="4" xfId="0" applyFont="1" applyFill="1" applyBorder="1" applyAlignment="1">
      <alignment wrapText="1"/>
    </xf>
    <xf numFmtId="0" fontId="6" fillId="3" borderId="4" xfId="0" applyFont="1" applyFill="1" applyBorder="1"/>
    <xf numFmtId="0" fontId="6" fillId="3" borderId="6" xfId="0" applyFont="1" applyFill="1" applyBorder="1"/>
    <xf numFmtId="0" fontId="6" fillId="3" borderId="7" xfId="0" applyFont="1" applyFill="1" applyBorder="1"/>
    <xf numFmtId="0" fontId="6" fillId="0" borderId="0" xfId="0" applyFont="1"/>
    <xf numFmtId="0" fontId="5" fillId="2" borderId="3" xfId="0" applyFont="1" applyFill="1" applyBorder="1" applyAlignment="1">
      <alignment horizontal="center" vertical="top" wrapText="1"/>
    </xf>
    <xf numFmtId="4" fontId="6" fillId="3" borderId="0" xfId="0" applyNumberFormat="1" applyFont="1" applyFill="1" applyBorder="1"/>
    <xf numFmtId="4" fontId="5" fillId="3" borderId="0" xfId="0" applyNumberFormat="1" applyFont="1" applyFill="1" applyBorder="1"/>
    <xf numFmtId="4" fontId="5" fillId="3" borderId="0" xfId="0" applyNumberFormat="1" applyFont="1" applyFill="1" applyBorder="1" applyAlignment="1">
      <alignment wrapText="1"/>
    </xf>
    <xf numFmtId="4" fontId="6" fillId="3" borderId="5" xfId="0" applyNumberFormat="1" applyFont="1" applyFill="1" applyBorder="1"/>
    <xf numFmtId="4" fontId="6" fillId="3" borderId="8" xfId="0" applyNumberFormat="1" applyFont="1" applyFill="1" applyBorder="1"/>
    <xf numFmtId="4" fontId="6" fillId="0" borderId="0" xfId="0" applyNumberFormat="1" applyFont="1"/>
    <xf numFmtId="0" fontId="10" fillId="3" borderId="4" xfId="0" applyFont="1" applyFill="1" applyBorder="1" applyAlignment="1">
      <alignment horizontal="left"/>
    </xf>
    <xf numFmtId="0" fontId="9" fillId="3" borderId="4" xfId="0" applyFont="1" applyFill="1" applyBorder="1" applyAlignment="1"/>
    <xf numFmtId="0" fontId="6" fillId="3" borderId="4" xfId="0" applyFont="1" applyFill="1" applyBorder="1" applyAlignment="1">
      <alignment horizontal="left" vertical="top" wrapText="1" indent="3"/>
    </xf>
    <xf numFmtId="0" fontId="9" fillId="3" borderId="4" xfId="0" applyFont="1" applyFill="1" applyBorder="1" applyAlignment="1">
      <alignment horizontal="left" wrapText="1" shrinkToFit="1"/>
    </xf>
    <xf numFmtId="0" fontId="10" fillId="3" borderId="4" xfId="0" applyFont="1" applyFill="1" applyBorder="1" applyAlignment="1">
      <alignment horizontal="left" wrapText="1" shrinkToFit="1"/>
    </xf>
    <xf numFmtId="17" fontId="9" fillId="3" borderId="0" xfId="0" applyNumberFormat="1" applyFont="1" applyFill="1" applyBorder="1" applyAlignment="1">
      <alignment horizontal="left"/>
    </xf>
    <xf numFmtId="17" fontId="5" fillId="3" borderId="5" xfId="0" applyNumberFormat="1" applyFont="1" applyFill="1" applyBorder="1"/>
    <xf numFmtId="4" fontId="6" fillId="3" borderId="7" xfId="0" applyNumberFormat="1" applyFont="1" applyFill="1" applyBorder="1"/>
    <xf numFmtId="0" fontId="9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left" wrapText="1"/>
    </xf>
    <xf numFmtId="4" fontId="6" fillId="3" borderId="12" xfId="0" applyNumberFormat="1" applyFont="1" applyFill="1" applyBorder="1" applyAlignment="1">
      <alignment vertical="top" wrapText="1"/>
    </xf>
    <xf numFmtId="4" fontId="6" fillId="3" borderId="13" xfId="0" applyNumberFormat="1" applyFont="1" applyFill="1" applyBorder="1" applyAlignment="1">
      <alignment vertical="top" wrapText="1"/>
    </xf>
    <xf numFmtId="4" fontId="0" fillId="0" borderId="0" xfId="0" applyNumberFormat="1"/>
    <xf numFmtId="164" fontId="6" fillId="3" borderId="14" xfId="0" applyNumberFormat="1" applyFont="1" applyFill="1" applyBorder="1" applyAlignment="1">
      <alignment vertical="top" wrapText="1"/>
    </xf>
    <xf numFmtId="164" fontId="6" fillId="3" borderId="8" xfId="0" applyNumberFormat="1" applyFont="1" applyFill="1" applyBorder="1"/>
    <xf numFmtId="164" fontId="0" fillId="0" borderId="0" xfId="0" applyNumberFormat="1"/>
    <xf numFmtId="0" fontId="6" fillId="3" borderId="6" xfId="0" applyFont="1" applyFill="1" applyBorder="1" applyAlignment="1">
      <alignment wrapText="1"/>
    </xf>
    <xf numFmtId="0" fontId="9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wrapText="1"/>
    </xf>
    <xf numFmtId="4" fontId="1" fillId="0" borderId="0" xfId="0" applyNumberFormat="1" applyFont="1"/>
    <xf numFmtId="0" fontId="5" fillId="2" borderId="1" xfId="0" applyFont="1" applyFill="1" applyBorder="1" applyAlignment="1">
      <alignment horizontal="left" vertical="top" wrapText="1"/>
    </xf>
    <xf numFmtId="17" fontId="5" fillId="2" borderId="2" xfId="0" applyNumberFormat="1" applyFont="1" applyFill="1" applyBorder="1"/>
    <xf numFmtId="17" fontId="5" fillId="2" borderId="3" xfId="0" applyNumberFormat="1" applyFont="1" applyFill="1" applyBorder="1"/>
    <xf numFmtId="0" fontId="6" fillId="3" borderId="4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6" fillId="0" borderId="0" xfId="0" applyFont="1" applyBorder="1" applyAlignment="1">
      <alignment wrapText="1"/>
    </xf>
    <xf numFmtId="4" fontId="6" fillId="0" borderId="0" xfId="0" applyNumberFormat="1" applyFont="1" applyBorder="1"/>
    <xf numFmtId="0" fontId="6" fillId="0" borderId="0" xfId="0" applyFont="1" applyBorder="1"/>
    <xf numFmtId="0" fontId="6" fillId="0" borderId="0" xfId="0" applyFont="1" applyAlignment="1">
      <alignment wrapText="1"/>
    </xf>
    <xf numFmtId="4" fontId="5" fillId="3" borderId="5" xfId="0" applyNumberFormat="1" applyFont="1" applyFill="1" applyBorder="1"/>
    <xf numFmtId="4" fontId="1" fillId="0" borderId="0" xfId="0" applyNumberFormat="1" applyFont="1" applyBorder="1" applyAlignment="1">
      <alignment vertical="top" wrapText="1"/>
    </xf>
    <xf numFmtId="0" fontId="5" fillId="2" borderId="15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left" vertical="top" wrapText="1" indent="1"/>
    </xf>
    <xf numFmtId="0" fontId="5" fillId="2" borderId="17" xfId="0" applyFont="1" applyFill="1" applyBorder="1" applyAlignment="1">
      <alignment vertical="top" wrapText="1"/>
    </xf>
    <xf numFmtId="0" fontId="5" fillId="2" borderId="18" xfId="0" applyFont="1" applyFill="1" applyBorder="1" applyAlignment="1">
      <alignment horizontal="center" vertical="top" wrapText="1"/>
    </xf>
    <xf numFmtId="0" fontId="5" fillId="2" borderId="18" xfId="0" applyFont="1" applyFill="1" applyBorder="1" applyAlignment="1">
      <alignment horizontal="left" vertical="top" wrapText="1" indent="1"/>
    </xf>
    <xf numFmtId="0" fontId="5" fillId="2" borderId="18" xfId="0" applyFont="1" applyFill="1" applyBorder="1" applyAlignment="1">
      <alignment horizontal="left" vertical="top" wrapText="1" indent="2"/>
    </xf>
    <xf numFmtId="0" fontId="5" fillId="2" borderId="8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vertical="top" wrapText="1"/>
    </xf>
    <xf numFmtId="0" fontId="6" fillId="3" borderId="19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 indent="3"/>
    </xf>
    <xf numFmtId="0" fontId="5" fillId="0" borderId="6" xfId="0" applyFont="1" applyBorder="1" applyAlignment="1">
      <alignment vertical="top" wrapText="1"/>
    </xf>
    <xf numFmtId="0" fontId="5" fillId="2" borderId="21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vertical="top" wrapText="1"/>
    </xf>
    <xf numFmtId="0" fontId="5" fillId="2" borderId="22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horizontal="center" vertical="top" wrapText="1"/>
    </xf>
    <xf numFmtId="0" fontId="5" fillId="2" borderId="2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/>
    <xf numFmtId="0" fontId="5" fillId="3" borderId="4" xfId="0" applyFont="1" applyFill="1" applyBorder="1" applyAlignment="1"/>
    <xf numFmtId="0" fontId="6" fillId="3" borderId="6" xfId="0" applyFont="1" applyFill="1" applyBorder="1" applyAlignment="1"/>
    <xf numFmtId="0" fontId="6" fillId="3" borderId="14" xfId="0" applyFont="1" applyFill="1" applyBorder="1" applyAlignment="1">
      <alignment vertical="top" wrapText="1"/>
    </xf>
    <xf numFmtId="0" fontId="6" fillId="3" borderId="20" xfId="0" applyFont="1" applyFill="1" applyBorder="1" applyAlignment="1">
      <alignment vertical="top" wrapText="1"/>
    </xf>
    <xf numFmtId="0" fontId="6" fillId="0" borderId="0" xfId="0" applyFont="1" applyAlignment="1"/>
    <xf numFmtId="165" fontId="6" fillId="3" borderId="13" xfId="0" applyNumberFormat="1" applyFont="1" applyFill="1" applyBorder="1" applyAlignment="1">
      <alignment vertical="top" wrapText="1"/>
    </xf>
    <xf numFmtId="165" fontId="6" fillId="3" borderId="19" xfId="0" applyNumberFormat="1" applyFont="1" applyFill="1" applyBorder="1" applyAlignment="1">
      <alignment vertical="top" wrapText="1"/>
    </xf>
    <xf numFmtId="0" fontId="4" fillId="0" borderId="0" xfId="1" applyFont="1"/>
    <xf numFmtId="0" fontId="14" fillId="0" borderId="0" xfId="1" applyFont="1"/>
    <xf numFmtId="0" fontId="15" fillId="0" borderId="0" xfId="1" applyFont="1" applyAlignment="1"/>
    <xf numFmtId="0" fontId="15" fillId="0" borderId="0" xfId="1" applyFont="1"/>
    <xf numFmtId="0" fontId="8" fillId="0" borderId="0" xfId="1" applyFont="1" applyFill="1"/>
    <xf numFmtId="0" fontId="17" fillId="4" borderId="24" xfId="1" applyFont="1" applyFill="1" applyBorder="1" applyAlignment="1">
      <alignment horizontal="center"/>
    </xf>
    <xf numFmtId="0" fontId="17" fillId="4" borderId="25" xfId="1" applyFont="1" applyFill="1" applyBorder="1" applyAlignment="1">
      <alignment horizontal="center"/>
    </xf>
    <xf numFmtId="0" fontId="17" fillId="4" borderId="26" xfId="1" applyFont="1" applyFill="1" applyBorder="1" applyAlignment="1">
      <alignment horizontal="center"/>
    </xf>
    <xf numFmtId="0" fontId="17" fillId="4" borderId="29" xfId="1" applyFont="1" applyFill="1" applyBorder="1" applyAlignment="1">
      <alignment horizontal="center"/>
    </xf>
    <xf numFmtId="0" fontId="17" fillId="4" borderId="27" xfId="1" applyFont="1" applyFill="1" applyBorder="1" applyAlignment="1">
      <alignment horizontal="center"/>
    </xf>
    <xf numFmtId="0" fontId="8" fillId="0" borderId="27" xfId="1" applyFont="1" applyBorder="1"/>
    <xf numFmtId="43" fontId="4" fillId="0" borderId="27" xfId="2" applyFont="1" applyBorder="1"/>
    <xf numFmtId="4" fontId="4" fillId="0" borderId="27" xfId="1" applyNumberFormat="1" applyFont="1" applyBorder="1"/>
    <xf numFmtId="0" fontId="8" fillId="0" borderId="28" xfId="1" applyFont="1" applyBorder="1"/>
    <xf numFmtId="0" fontId="4" fillId="0" borderId="28" xfId="1" applyFont="1" applyBorder="1"/>
    <xf numFmtId="4" fontId="4" fillId="0" borderId="30" xfId="1" applyNumberFormat="1" applyFont="1" applyBorder="1"/>
    <xf numFmtId="0" fontId="4" fillId="0" borderId="30" xfId="1" applyFont="1" applyBorder="1"/>
    <xf numFmtId="44" fontId="4" fillId="0" borderId="0" xfId="3" applyFont="1"/>
    <xf numFmtId="0" fontId="8" fillId="0" borderId="1" xfId="1" applyFont="1" applyBorder="1"/>
    <xf numFmtId="0" fontId="8" fillId="0" borderId="6" xfId="1" applyFont="1" applyBorder="1"/>
    <xf numFmtId="4" fontId="4" fillId="0" borderId="28" xfId="1" applyNumberFormat="1" applyFont="1" applyBorder="1"/>
    <xf numFmtId="0" fontId="8" fillId="0" borderId="4" xfId="1" applyFont="1" applyBorder="1"/>
    <xf numFmtId="0" fontId="4" fillId="0" borderId="27" xfId="1" applyFont="1" applyBorder="1"/>
    <xf numFmtId="0" fontId="8" fillId="0" borderId="31" xfId="1" applyFont="1" applyBorder="1"/>
    <xf numFmtId="4" fontId="4" fillId="0" borderId="32" xfId="1" applyNumberFormat="1" applyFont="1" applyBorder="1"/>
    <xf numFmtId="0" fontId="4" fillId="0" borderId="32" xfId="1" applyFont="1" applyBorder="1"/>
    <xf numFmtId="0" fontId="8" fillId="0" borderId="6" xfId="1" applyFont="1" applyBorder="1" applyAlignment="1">
      <alignment horizontal="center"/>
    </xf>
    <xf numFmtId="4" fontId="4" fillId="0" borderId="0" xfId="1" applyNumberFormat="1" applyFont="1"/>
    <xf numFmtId="4" fontId="8" fillId="0" borderId="0" xfId="1" applyNumberFormat="1" applyFont="1" applyAlignment="1">
      <alignment wrapText="1"/>
    </xf>
    <xf numFmtId="0" fontId="8" fillId="4" borderId="29" xfId="1" applyFont="1" applyFill="1" applyBorder="1" applyAlignment="1">
      <alignment horizontal="center"/>
    </xf>
    <xf numFmtId="0" fontId="8" fillId="4" borderId="7" xfId="1" applyFont="1" applyFill="1" applyBorder="1" applyAlignment="1">
      <alignment horizontal="center"/>
    </xf>
    <xf numFmtId="0" fontId="4" fillId="0" borderId="1" xfId="1" applyFont="1" applyBorder="1"/>
    <xf numFmtId="4" fontId="4" fillId="0" borderId="4" xfId="1" applyNumberFormat="1" applyFont="1" applyBorder="1"/>
    <xf numFmtId="4" fontId="4" fillId="0" borderId="5" xfId="1" applyNumberFormat="1" applyFont="1" applyBorder="1"/>
    <xf numFmtId="4" fontId="4" fillId="0" borderId="0" xfId="1" applyNumberFormat="1" applyFont="1" applyBorder="1"/>
    <xf numFmtId="0" fontId="4" fillId="0" borderId="4" xfId="1" applyFont="1" applyBorder="1"/>
    <xf numFmtId="0" fontId="4" fillId="0" borderId="31" xfId="1" applyFont="1" applyBorder="1"/>
    <xf numFmtId="4" fontId="4" fillId="0" borderId="33" xfId="1" applyNumberFormat="1" applyFont="1" applyBorder="1"/>
    <xf numFmtId="4" fontId="4" fillId="0" borderId="34" xfId="1" applyNumberFormat="1" applyFont="1" applyBorder="1"/>
    <xf numFmtId="0" fontId="4" fillId="0" borderId="6" xfId="1" applyFont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8" fillId="4" borderId="35" xfId="1" applyFont="1" applyFill="1" applyBorder="1" applyAlignment="1">
      <alignment horizontal="center"/>
    </xf>
    <xf numFmtId="0" fontId="8" fillId="4" borderId="36" xfId="1" applyFont="1" applyFill="1" applyBorder="1" applyAlignment="1">
      <alignment horizontal="center"/>
    </xf>
    <xf numFmtId="0" fontId="8" fillId="4" borderId="6" xfId="1" applyFont="1" applyFill="1" applyBorder="1" applyAlignment="1">
      <alignment horizontal="center"/>
    </xf>
    <xf numFmtId="0" fontId="8" fillId="4" borderId="37" xfId="1" applyFont="1" applyFill="1" applyBorder="1" applyAlignment="1">
      <alignment horizontal="center"/>
    </xf>
    <xf numFmtId="0" fontId="8" fillId="4" borderId="38" xfId="1" applyFont="1" applyFill="1" applyBorder="1" applyAlignment="1">
      <alignment horizontal="center"/>
    </xf>
    <xf numFmtId="4" fontId="4" fillId="0" borderId="30" xfId="1" applyNumberFormat="1" applyFont="1" applyBorder="1" applyAlignment="1"/>
    <xf numFmtId="4" fontId="4" fillId="0" borderId="39" xfId="1" applyNumberFormat="1" applyFont="1" applyBorder="1" applyAlignment="1"/>
    <xf numFmtId="4" fontId="4" fillId="0" borderId="0" xfId="1" applyNumberFormat="1" applyFont="1" applyAlignment="1"/>
    <xf numFmtId="4" fontId="4" fillId="0" borderId="4" xfId="1" applyNumberFormat="1" applyFont="1" applyBorder="1" applyAlignment="1"/>
    <xf numFmtId="4" fontId="4" fillId="0" borderId="36" xfId="1" applyNumberFormat="1" applyFont="1" applyBorder="1" applyAlignment="1"/>
    <xf numFmtId="17" fontId="4" fillId="0" borderId="4" xfId="1" applyNumberFormat="1" applyFont="1" applyBorder="1"/>
    <xf numFmtId="4" fontId="4" fillId="0" borderId="40" xfId="1" applyNumberFormat="1" applyFont="1" applyBorder="1" applyAlignment="1"/>
    <xf numFmtId="0" fontId="4" fillId="0" borderId="41" xfId="1" applyFont="1" applyBorder="1" applyAlignment="1">
      <alignment horizontal="center"/>
    </xf>
    <xf numFmtId="4" fontId="4" fillId="0" borderId="42" xfId="1" applyNumberFormat="1" applyFont="1" applyBorder="1" applyAlignment="1"/>
    <xf numFmtId="0" fontId="18" fillId="5" borderId="0" xfId="1" applyFont="1" applyFill="1"/>
    <xf numFmtId="0" fontId="18" fillId="5" borderId="0" xfId="1" applyFont="1" applyFill="1" applyBorder="1"/>
    <xf numFmtId="0" fontId="20" fillId="5" borderId="0" xfId="1" applyFont="1" applyFill="1" applyAlignment="1">
      <alignment horizontal="center"/>
    </xf>
    <xf numFmtId="0" fontId="12" fillId="5" borderId="0" xfId="1" applyFill="1"/>
    <xf numFmtId="0" fontId="21" fillId="5" borderId="0" xfId="1" applyFont="1" applyFill="1" applyAlignment="1">
      <alignment horizontal="right"/>
    </xf>
    <xf numFmtId="0" fontId="22" fillId="5" borderId="0" xfId="1" applyFont="1" applyFill="1" applyAlignment="1">
      <alignment horizontal="right"/>
    </xf>
    <xf numFmtId="0" fontId="23" fillId="5" borderId="0" xfId="1" applyFont="1" applyFill="1"/>
    <xf numFmtId="0" fontId="8" fillId="6" borderId="28" xfId="1" applyFont="1" applyFill="1" applyBorder="1" applyAlignment="1">
      <alignment horizontal="center" wrapText="1"/>
    </xf>
    <xf numFmtId="0" fontId="23" fillId="5" borderId="0" xfId="1" applyFont="1" applyFill="1" applyBorder="1" applyAlignment="1">
      <alignment horizontal="center"/>
    </xf>
    <xf numFmtId="0" fontId="8" fillId="5" borderId="1" xfId="1" applyFont="1" applyFill="1" applyBorder="1" applyAlignment="1">
      <alignment horizontal="center" wrapText="1"/>
    </xf>
    <xf numFmtId="0" fontId="8" fillId="5" borderId="3" xfId="1" applyFont="1" applyFill="1" applyBorder="1" applyAlignment="1">
      <alignment horizontal="center" wrapText="1"/>
    </xf>
    <xf numFmtId="0" fontId="8" fillId="5" borderId="27" xfId="1" applyFont="1" applyFill="1" applyBorder="1" applyAlignment="1">
      <alignment horizontal="center" wrapText="1"/>
    </xf>
    <xf numFmtId="0" fontId="8" fillId="5" borderId="0" xfId="1" applyFont="1" applyFill="1" applyBorder="1" applyAlignment="1">
      <alignment horizontal="center" wrapText="1"/>
    </xf>
    <xf numFmtId="0" fontId="24" fillId="5" borderId="0" xfId="1" applyFont="1" applyFill="1" applyBorder="1"/>
    <xf numFmtId="0" fontId="24" fillId="5" borderId="0" xfId="1" applyFont="1" applyFill="1"/>
    <xf numFmtId="43" fontId="4" fillId="5" borderId="4" xfId="2" applyFont="1" applyFill="1" applyBorder="1" applyAlignment="1"/>
    <xf numFmtId="43" fontId="4" fillId="5" borderId="5" xfId="2" applyFont="1" applyFill="1" applyBorder="1" applyAlignment="1"/>
    <xf numFmtId="43" fontId="4" fillId="5" borderId="30" xfId="2" applyFont="1" applyFill="1" applyBorder="1" applyAlignment="1"/>
    <xf numFmtId="43" fontId="4" fillId="5" borderId="0" xfId="2" applyFont="1" applyFill="1" applyBorder="1" applyAlignment="1"/>
    <xf numFmtId="43" fontId="4" fillId="5" borderId="0" xfId="2" applyFont="1" applyFill="1" applyBorder="1"/>
    <xf numFmtId="43" fontId="4" fillId="5" borderId="30" xfId="2" applyFont="1" applyFill="1" applyBorder="1" applyAlignment="1">
      <alignment horizontal="right"/>
    </xf>
    <xf numFmtId="0" fontId="4" fillId="0" borderId="4" xfId="1" applyFont="1" applyFill="1" applyBorder="1" applyAlignment="1">
      <alignment horizontal="justify" vertical="center" wrapText="1"/>
    </xf>
    <xf numFmtId="0" fontId="4" fillId="3" borderId="5" xfId="1" applyFont="1" applyFill="1" applyBorder="1" applyAlignment="1">
      <alignment horizontal="justify" vertical="center" wrapText="1"/>
    </xf>
    <xf numFmtId="44" fontId="4" fillId="0" borderId="5" xfId="3" applyFont="1" applyFill="1" applyBorder="1" applyAlignment="1">
      <alignment horizontal="justify" vertical="center" wrapText="1"/>
    </xf>
    <xf numFmtId="44" fontId="4" fillId="0" borderId="30" xfId="3" applyFont="1" applyFill="1" applyBorder="1" applyAlignment="1">
      <alignment horizontal="right"/>
    </xf>
    <xf numFmtId="0" fontId="4" fillId="0" borderId="4" xfId="1" applyFont="1" applyFill="1" applyBorder="1" applyAlignment="1">
      <alignment vertical="center"/>
    </xf>
    <xf numFmtId="0" fontId="4" fillId="3" borderId="5" xfId="1" applyFont="1" applyFill="1" applyBorder="1" applyAlignment="1">
      <alignment vertical="center"/>
    </xf>
    <xf numFmtId="44" fontId="4" fillId="0" borderId="0" xfId="3" applyFont="1" applyBorder="1" applyAlignment="1">
      <alignment horizontal="justify" vertical="center" wrapText="1"/>
    </xf>
    <xf numFmtId="44" fontId="4" fillId="3" borderId="30" xfId="3" applyFont="1" applyFill="1" applyBorder="1" applyAlignment="1">
      <alignment horizontal="right"/>
    </xf>
    <xf numFmtId="44" fontId="4" fillId="0" borderId="30" xfId="3" applyFont="1" applyBorder="1" applyAlignment="1">
      <alignment horizontal="justify" vertical="center" wrapText="1"/>
    </xf>
    <xf numFmtId="0" fontId="4" fillId="0" borderId="4" xfId="1" applyFont="1" applyFill="1" applyBorder="1" applyAlignment="1">
      <alignment horizontal="left" vertical="center" wrapText="1"/>
    </xf>
    <xf numFmtId="43" fontId="8" fillId="5" borderId="30" xfId="2" applyFont="1" applyFill="1" applyBorder="1" applyAlignment="1">
      <alignment horizontal="right"/>
    </xf>
    <xf numFmtId="43" fontId="4" fillId="5" borderId="0" xfId="2" applyFont="1" applyFill="1" applyBorder="1" applyAlignment="1">
      <alignment horizontal="right"/>
    </xf>
    <xf numFmtId="43" fontId="8" fillId="5" borderId="0" xfId="2" applyFont="1" applyFill="1" applyBorder="1" applyAlignment="1">
      <alignment horizontal="right"/>
    </xf>
    <xf numFmtId="0" fontId="23" fillId="5" borderId="0" xfId="1" applyFont="1" applyFill="1" applyBorder="1"/>
    <xf numFmtId="43" fontId="24" fillId="5" borderId="0" xfId="2" applyFont="1" applyFill="1" applyBorder="1"/>
    <xf numFmtId="43" fontId="24" fillId="5" borderId="0" xfId="2" applyFont="1" applyFill="1" applyBorder="1" applyAlignment="1">
      <alignment horizontal="right"/>
    </xf>
    <xf numFmtId="0" fontId="18" fillId="0" borderId="0" xfId="1" applyFont="1" applyBorder="1" applyAlignment="1">
      <alignment horizontal="left"/>
    </xf>
    <xf numFmtId="0" fontId="18" fillId="0" borderId="0" xfId="1" applyFont="1" applyBorder="1"/>
    <xf numFmtId="0" fontId="12" fillId="0" borderId="0" xfId="1" applyBorder="1"/>
    <xf numFmtId="43" fontId="18" fillId="0" borderId="0" xfId="1" applyNumberFormat="1" applyFont="1" applyBorder="1" applyAlignment="1">
      <alignment horizontal="left"/>
    </xf>
    <xf numFmtId="43" fontId="18" fillId="5" borderId="0" xfId="2" applyFont="1" applyFill="1" applyBorder="1"/>
    <xf numFmtId="43" fontId="18" fillId="5" borderId="0" xfId="2" applyFont="1" applyFill="1"/>
    <xf numFmtId="0" fontId="18" fillId="5" borderId="0" xfId="1" applyFont="1" applyFill="1" applyBorder="1" applyAlignment="1">
      <alignment horizontal="center"/>
    </xf>
    <xf numFmtId="0" fontId="8" fillId="0" borderId="0" xfId="1" applyFont="1" applyAlignment="1">
      <alignment horizontal="centerContinuous"/>
    </xf>
    <xf numFmtId="4" fontId="4" fillId="0" borderId="0" xfId="1" applyNumberFormat="1" applyFont="1" applyAlignment="1">
      <alignment horizontal="centerContinuous"/>
    </xf>
    <xf numFmtId="0" fontId="4" fillId="0" borderId="0" xfId="1" applyFont="1" applyAlignment="1">
      <alignment horizontal="centerContinuous"/>
    </xf>
    <xf numFmtId="0" fontId="8" fillId="6" borderId="27" xfId="1" applyFont="1" applyFill="1" applyBorder="1"/>
    <xf numFmtId="0" fontId="18" fillId="0" borderId="0" xfId="1" applyFont="1"/>
    <xf numFmtId="0" fontId="4" fillId="0" borderId="6" xfId="1" applyFont="1" applyBorder="1"/>
    <xf numFmtId="0" fontId="44" fillId="0" borderId="0" xfId="0" applyFont="1" applyAlignment="1">
      <alignment vertical="center" wrapText="1"/>
    </xf>
    <xf numFmtId="0" fontId="43" fillId="0" borderId="0" xfId="0" applyFont="1"/>
    <xf numFmtId="0" fontId="45" fillId="0" borderId="7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 wrapText="1"/>
    </xf>
    <xf numFmtId="0" fontId="47" fillId="0" borderId="7" xfId="0" applyFont="1" applyBorder="1" applyAlignment="1">
      <alignment horizontal="right" vertical="center"/>
    </xf>
    <xf numFmtId="3" fontId="47" fillId="0" borderId="7" xfId="0" applyNumberFormat="1" applyFont="1" applyBorder="1" applyAlignment="1">
      <alignment horizontal="right" vertical="center"/>
    </xf>
    <xf numFmtId="0" fontId="43" fillId="0" borderId="7" xfId="0" applyFont="1" applyBorder="1"/>
    <xf numFmtId="3" fontId="47" fillId="0" borderId="0" xfId="0" applyNumberFormat="1" applyFont="1" applyAlignment="1">
      <alignment horizontal="center" vertical="center"/>
    </xf>
    <xf numFmtId="3" fontId="47" fillId="0" borderId="25" xfId="0" applyNumberFormat="1" applyFont="1" applyBorder="1" applyAlignment="1">
      <alignment horizontal="right" vertical="center"/>
    </xf>
    <xf numFmtId="3" fontId="47" fillId="0" borderId="33" xfId="0" applyNumberFormat="1" applyFont="1" applyBorder="1" applyAlignment="1">
      <alignment horizontal="right" vertical="center"/>
    </xf>
    <xf numFmtId="3" fontId="43" fillId="0" borderId="0" xfId="0" applyNumberFormat="1" applyFont="1"/>
    <xf numFmtId="3" fontId="43" fillId="29" borderId="0" xfId="0" applyNumberFormat="1" applyFont="1" applyFill="1"/>
    <xf numFmtId="4" fontId="1" fillId="29" borderId="0" xfId="0" applyNumberFormat="1" applyFont="1" applyFill="1"/>
    <xf numFmtId="44" fontId="0" fillId="0" borderId="0" xfId="767" applyFont="1"/>
    <xf numFmtId="44" fontId="2" fillId="0" borderId="0" xfId="767" applyFont="1" applyAlignment="1">
      <alignment horizontal="right"/>
    </xf>
    <xf numFmtId="44" fontId="5" fillId="3" borderId="0" xfId="767" applyFont="1" applyFill="1" applyBorder="1"/>
    <xf numFmtId="44" fontId="6" fillId="3" borderId="0" xfId="767" applyFont="1" applyFill="1" applyBorder="1"/>
    <xf numFmtId="44" fontId="6" fillId="3" borderId="5" xfId="767" applyFont="1" applyFill="1" applyBorder="1"/>
    <xf numFmtId="44" fontId="5" fillId="3" borderId="5" xfId="767" applyFont="1" applyFill="1" applyBorder="1"/>
    <xf numFmtId="44" fontId="6" fillId="3" borderId="7" xfId="767" applyFont="1" applyFill="1" applyBorder="1"/>
    <xf numFmtId="44" fontId="6" fillId="3" borderId="8" xfId="767" applyFont="1" applyFill="1" applyBorder="1"/>
    <xf numFmtId="44" fontId="6" fillId="0" borderId="0" xfId="767" applyFont="1"/>
    <xf numFmtId="44" fontId="6" fillId="3" borderId="0" xfId="0" applyNumberFormat="1" applyFont="1" applyFill="1" applyBorder="1"/>
    <xf numFmtId="44" fontId="6" fillId="29" borderId="0" xfId="0" applyNumberFormat="1" applyFont="1" applyFill="1" applyBorder="1"/>
    <xf numFmtId="44" fontId="6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/>
    <xf numFmtId="44" fontId="7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 applyAlignment="1">
      <alignment wrapText="1"/>
    </xf>
    <xf numFmtId="44" fontId="5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/>
    <xf numFmtId="44" fontId="6" fillId="3" borderId="7" xfId="0" applyNumberFormat="1" applyFont="1" applyFill="1" applyBorder="1"/>
    <xf numFmtId="44" fontId="5" fillId="3" borderId="7" xfId="0" applyNumberFormat="1" applyFont="1" applyFill="1" applyBorder="1" applyAlignment="1">
      <alignment wrapText="1"/>
    </xf>
    <xf numFmtId="44" fontId="5" fillId="3" borderId="8" xfId="0" applyNumberFormat="1" applyFont="1" applyFill="1" applyBorder="1" applyAlignment="1">
      <alignment wrapText="1"/>
    </xf>
    <xf numFmtId="0" fontId="17" fillId="4" borderId="27" xfId="1" applyFont="1" applyFill="1" applyBorder="1" applyAlignment="1">
      <alignment horizontal="center" vertical="center"/>
    </xf>
    <xf numFmtId="0" fontId="8" fillId="4" borderId="27" xfId="1" applyFont="1" applyFill="1" applyBorder="1" applyAlignment="1">
      <alignment horizontal="center" vertical="center"/>
    </xf>
    <xf numFmtId="44" fontId="6" fillId="3" borderId="13" xfId="767" applyFont="1" applyFill="1" applyBorder="1" applyAlignment="1">
      <alignment vertical="center" wrapText="1"/>
    </xf>
    <xf numFmtId="44" fontId="6" fillId="3" borderId="5" xfId="767" applyFont="1" applyFill="1" applyBorder="1" applyAlignment="1">
      <alignment vertical="center"/>
    </xf>
    <xf numFmtId="44" fontId="5" fillId="3" borderId="13" xfId="767" applyFont="1" applyFill="1" applyBorder="1" applyAlignment="1">
      <alignment vertical="center" wrapText="1"/>
    </xf>
    <xf numFmtId="44" fontId="5" fillId="3" borderId="19" xfId="767" applyFont="1" applyFill="1" applyBorder="1" applyAlignment="1">
      <alignment vertical="center" wrapText="1"/>
    </xf>
    <xf numFmtId="0" fontId="17" fillId="0" borderId="0" xfId="0" applyFont="1" applyAlignment="1">
      <alignment horizontal="left"/>
    </xf>
    <xf numFmtId="0" fontId="50" fillId="0" borderId="0" xfId="0" applyFont="1"/>
    <xf numFmtId="0" fontId="17" fillId="0" borderId="0" xfId="0" applyFont="1" applyAlignment="1"/>
    <xf numFmtId="0" fontId="9" fillId="3" borderId="1" xfId="0" applyFont="1" applyFill="1" applyBorder="1" applyAlignment="1">
      <alignment horizontal="left" wrapText="1"/>
    </xf>
    <xf numFmtId="44" fontId="6" fillId="3" borderId="2" xfId="767" applyFont="1" applyFill="1" applyBorder="1" applyAlignment="1">
      <alignment horizontal="center"/>
    </xf>
    <xf numFmtId="44" fontId="6" fillId="3" borderId="3" xfId="767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6" fillId="0" borderId="24" xfId="1" applyFont="1" applyBorder="1" applyAlignment="1">
      <alignment horizontal="center" vertical="center"/>
    </xf>
    <xf numFmtId="0" fontId="15" fillId="0" borderId="26" xfId="1" applyFont="1" applyBorder="1"/>
    <xf numFmtId="0" fontId="8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8" fillId="4" borderId="28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center" vertical="center"/>
    </xf>
    <xf numFmtId="43" fontId="8" fillId="0" borderId="30" xfId="1" applyNumberFormat="1" applyFont="1" applyFill="1" applyBorder="1" applyAlignment="1">
      <alignment horizontal="center" vertical="center"/>
    </xf>
    <xf numFmtId="43" fontId="4" fillId="0" borderId="0" xfId="1" applyNumberFormat="1" applyFont="1" applyFill="1" applyBorder="1" applyAlignment="1">
      <alignment horizontal="center" vertical="center"/>
    </xf>
    <xf numFmtId="0" fontId="8" fillId="0" borderId="30" xfId="1" applyFont="1" applyBorder="1"/>
    <xf numFmtId="43" fontId="8" fillId="0" borderId="30" xfId="2" applyFont="1" applyBorder="1"/>
    <xf numFmtId="43" fontId="51" fillId="0" borderId="0" xfId="1" applyNumberFormat="1" applyFont="1"/>
    <xf numFmtId="0" fontId="51" fillId="0" borderId="0" xfId="1" applyFont="1"/>
    <xf numFmtId="49" fontId="52" fillId="30" borderId="4" xfId="1" applyNumberFormat="1" applyFont="1" applyFill="1" applyBorder="1" applyAlignment="1">
      <alignment horizontal="left" vertical="top"/>
    </xf>
    <xf numFmtId="43" fontId="4" fillId="0" borderId="30" xfId="2" applyFont="1" applyBorder="1"/>
    <xf numFmtId="49" fontId="53" fillId="30" borderId="4" xfId="1" applyNumberFormat="1" applyFont="1" applyFill="1" applyBorder="1" applyAlignment="1">
      <alignment horizontal="left" vertical="top"/>
    </xf>
    <xf numFmtId="49" fontId="54" fillId="30" borderId="4" xfId="1" applyNumberFormat="1" applyFont="1" applyFill="1" applyBorder="1" applyAlignment="1">
      <alignment horizontal="left" vertical="top"/>
    </xf>
    <xf numFmtId="43" fontId="4" fillId="0" borderId="0" xfId="1" applyNumberFormat="1" applyFont="1"/>
    <xf numFmtId="168" fontId="4" fillId="0" borderId="28" xfId="1" applyNumberFormat="1" applyFont="1" applyBorder="1"/>
    <xf numFmtId="43" fontId="14" fillId="0" borderId="0" xfId="1" applyNumberFormat="1" applyFont="1"/>
    <xf numFmtId="0" fontId="5" fillId="3" borderId="1" xfId="0" applyFont="1" applyFill="1" applyBorder="1" applyAlignment="1">
      <alignment horizontal="left"/>
    </xf>
    <xf numFmtId="17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wrapText="1"/>
    </xf>
    <xf numFmtId="17" fontId="5" fillId="3" borderId="3" xfId="0" applyNumberFormat="1" applyFont="1" applyFill="1" applyBorder="1" applyAlignment="1">
      <alignment horizontal="center"/>
    </xf>
    <xf numFmtId="0" fontId="1" fillId="0" borderId="0" xfId="0" applyFont="1" applyBorder="1"/>
    <xf numFmtId="0" fontId="8" fillId="0" borderId="0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0" fontId="50" fillId="0" borderId="0" xfId="0" applyFont="1" applyBorder="1"/>
    <xf numFmtId="0" fontId="17" fillId="0" borderId="0" xfId="0" applyFont="1" applyBorder="1" applyAlignment="1">
      <alignment horizontal="left"/>
    </xf>
    <xf numFmtId="0" fontId="50" fillId="0" borderId="0" xfId="0" applyFont="1" applyBorder="1" applyAlignment="1">
      <alignment wrapText="1"/>
    </xf>
    <xf numFmtId="0" fontId="17" fillId="0" borderId="0" xfId="0" applyFont="1" applyBorder="1"/>
    <xf numFmtId="0" fontId="17" fillId="0" borderId="0" xfId="0" applyFont="1" applyBorder="1" applyAlignment="1"/>
    <xf numFmtId="44" fontId="1" fillId="0" borderId="0" xfId="0" applyNumberFormat="1" applyFont="1" applyBorder="1"/>
    <xf numFmtId="44" fontId="1" fillId="0" borderId="0" xfId="0" applyNumberFormat="1" applyFont="1"/>
    <xf numFmtId="44" fontId="0" fillId="0" borderId="0" xfId="0" applyNumberFormat="1"/>
    <xf numFmtId="44" fontId="46" fillId="0" borderId="0" xfId="0" applyNumberFormat="1" applyFont="1" applyAlignment="1">
      <alignment vertical="center"/>
    </xf>
    <xf numFmtId="43" fontId="1" fillId="0" borderId="0" xfId="0" applyNumberFormat="1" applyFont="1"/>
    <xf numFmtId="43" fontId="18" fillId="5" borderId="0" xfId="1" applyNumberFormat="1" applyFont="1" applyFill="1"/>
    <xf numFmtId="44" fontId="6" fillId="3" borderId="0" xfId="767" applyFont="1" applyFill="1" applyBorder="1" applyAlignment="1">
      <alignment vertical="center" wrapText="1"/>
    </xf>
    <xf numFmtId="0" fontId="8" fillId="6" borderId="30" xfId="1" applyFont="1" applyFill="1" applyBorder="1"/>
    <xf numFmtId="4" fontId="8" fillId="6" borderId="4" xfId="1" applyNumberFormat="1" applyFont="1" applyFill="1" applyBorder="1" applyAlignment="1">
      <alignment horizontal="center"/>
    </xf>
    <xf numFmtId="4" fontId="8" fillId="6" borderId="5" xfId="1" applyNumberFormat="1" applyFont="1" applyFill="1" applyBorder="1" applyAlignment="1">
      <alignment horizontal="center"/>
    </xf>
    <xf numFmtId="4" fontId="8" fillId="6" borderId="0" xfId="1" applyNumberFormat="1" applyFont="1" applyFill="1" applyBorder="1" applyAlignment="1">
      <alignment horizontal="center"/>
    </xf>
    <xf numFmtId="44" fontId="4" fillId="0" borderId="0" xfId="0" applyNumberFormat="1" applyFont="1" applyBorder="1" applyAlignment="1">
      <alignment horizontal="center"/>
    </xf>
    <xf numFmtId="4" fontId="6" fillId="3" borderId="0" xfId="0" applyNumberFormat="1" applyFont="1" applyFill="1" applyBorder="1" applyAlignment="1">
      <alignment vertical="top" wrapText="1"/>
    </xf>
    <xf numFmtId="0" fontId="6" fillId="3" borderId="27" xfId="0" applyFont="1" applyFill="1" applyBorder="1" applyAlignment="1">
      <alignment vertical="top" wrapText="1"/>
    </xf>
    <xf numFmtId="0" fontId="6" fillId="3" borderId="30" xfId="0" applyFont="1" applyFill="1" applyBorder="1" applyAlignment="1">
      <alignment vertical="top" wrapText="1"/>
    </xf>
    <xf numFmtId="4" fontId="6" fillId="3" borderId="30" xfId="0" applyNumberFormat="1" applyFont="1" applyFill="1" applyBorder="1" applyAlignment="1">
      <alignment vertical="top" wrapText="1"/>
    </xf>
    <xf numFmtId="4" fontId="6" fillId="3" borderId="52" xfId="0" applyNumberFormat="1" applyFont="1" applyFill="1" applyBorder="1" applyAlignment="1">
      <alignment vertical="top" wrapText="1"/>
    </xf>
    <xf numFmtId="4" fontId="6" fillId="0" borderId="30" xfId="0" applyNumberFormat="1" applyFont="1" applyFill="1" applyBorder="1" applyAlignment="1">
      <alignment vertical="top" wrapText="1"/>
    </xf>
    <xf numFmtId="4" fontId="5" fillId="3" borderId="53" xfId="0" applyNumberFormat="1" applyFont="1" applyFill="1" applyBorder="1" applyAlignment="1">
      <alignment vertical="top" wrapText="1"/>
    </xf>
    <xf numFmtId="4" fontId="6" fillId="3" borderId="28" xfId="0" applyNumberFormat="1" applyFont="1" applyFill="1" applyBorder="1" applyAlignment="1">
      <alignment vertical="top" wrapText="1"/>
    </xf>
    <xf numFmtId="0" fontId="6" fillId="3" borderId="2" xfId="0" applyFont="1" applyFill="1" applyBorder="1" applyAlignment="1">
      <alignment vertical="top" wrapText="1"/>
    </xf>
    <xf numFmtId="0" fontId="6" fillId="3" borderId="0" xfId="0" applyFont="1" applyFill="1" applyBorder="1" applyAlignment="1">
      <alignment vertical="top" wrapText="1"/>
    </xf>
    <xf numFmtId="4" fontId="6" fillId="3" borderId="54" xfId="0" applyNumberFormat="1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 wrapText="1"/>
    </xf>
    <xf numFmtId="4" fontId="5" fillId="3" borderId="55" xfId="0" applyNumberFormat="1" applyFont="1" applyFill="1" applyBorder="1" applyAlignment="1">
      <alignment vertical="top" wrapText="1"/>
    </xf>
    <xf numFmtId="4" fontId="6" fillId="3" borderId="7" xfId="0" applyNumberFormat="1" applyFont="1" applyFill="1" applyBorder="1" applyAlignment="1">
      <alignment vertical="top" wrapText="1"/>
    </xf>
    <xf numFmtId="169" fontId="1" fillId="0" borderId="0" xfId="0" applyNumberFormat="1" applyFont="1"/>
    <xf numFmtId="4" fontId="4" fillId="0" borderId="27" xfId="1" applyNumberFormat="1" applyFont="1" applyFill="1" applyBorder="1"/>
    <xf numFmtId="4" fontId="4" fillId="0" borderId="30" xfId="1" applyNumberFormat="1" applyFont="1" applyFill="1" applyBorder="1"/>
    <xf numFmtId="4" fontId="4" fillId="0" borderId="28" xfId="1" applyNumberFormat="1" applyFont="1" applyFill="1" applyBorder="1"/>
    <xf numFmtId="43" fontId="8" fillId="5" borderId="29" xfId="2" applyNumberFormat="1" applyFont="1" applyFill="1" applyBorder="1" applyAlignment="1">
      <alignment horizontal="center"/>
    </xf>
    <xf numFmtId="0" fontId="4" fillId="0" borderId="0" xfId="1" applyFont="1" applyBorder="1"/>
    <xf numFmtId="4" fontId="8" fillId="0" borderId="30" xfId="1" applyNumberFormat="1" applyFont="1" applyBorder="1"/>
    <xf numFmtId="4" fontId="8" fillId="0" borderId="29" xfId="1" applyNumberFormat="1" applyFont="1" applyBorder="1"/>
    <xf numFmtId="4" fontId="4" fillId="0" borderId="3" xfId="1" applyNumberFormat="1" applyFont="1" applyBorder="1"/>
    <xf numFmtId="4" fontId="4" fillId="0" borderId="8" xfId="1" applyNumberFormat="1" applyFont="1" applyBorder="1"/>
    <xf numFmtId="4" fontId="58" fillId="0" borderId="27" xfId="1" applyNumberFormat="1" applyFont="1" applyBorder="1"/>
    <xf numFmtId="4" fontId="58" fillId="0" borderId="30" xfId="1" applyNumberFormat="1" applyFont="1" applyBorder="1"/>
    <xf numFmtId="4" fontId="58" fillId="0" borderId="28" xfId="1" applyNumberFormat="1" applyFont="1" applyBorder="1"/>
    <xf numFmtId="4" fontId="8" fillId="0" borderId="5" xfId="1" applyNumberFormat="1" applyFont="1" applyBorder="1"/>
    <xf numFmtId="0" fontId="8" fillId="0" borderId="24" xfId="1" applyFont="1" applyBorder="1"/>
    <xf numFmtId="4" fontId="8" fillId="0" borderId="26" xfId="1" applyNumberFormat="1" applyFont="1" applyBorder="1"/>
    <xf numFmtId="0" fontId="5" fillId="2" borderId="1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/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 wrapText="1"/>
    </xf>
    <xf numFmtId="0" fontId="47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 wrapText="1"/>
    </xf>
    <xf numFmtId="3" fontId="47" fillId="0" borderId="0" xfId="0" applyNumberFormat="1" applyFont="1" applyAlignment="1">
      <alignment horizontal="right" vertical="center"/>
    </xf>
    <xf numFmtId="0" fontId="44" fillId="0" borderId="0" xfId="0" applyFont="1" applyAlignment="1">
      <alignment vertical="center" wrapText="1"/>
    </xf>
    <xf numFmtId="0" fontId="5" fillId="2" borderId="6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4" fontId="8" fillId="6" borderId="1" xfId="1" applyNumberFormat="1" applyFont="1" applyFill="1" applyBorder="1" applyAlignment="1">
      <alignment horizontal="center"/>
    </xf>
    <xf numFmtId="4" fontId="8" fillId="6" borderId="3" xfId="1" applyNumberFormat="1" applyFont="1" applyFill="1" applyBorder="1" applyAlignment="1">
      <alignment horizontal="center"/>
    </xf>
    <xf numFmtId="43" fontId="19" fillId="0" borderId="0" xfId="2" applyFont="1" applyAlignment="1">
      <alignment horizontal="center"/>
    </xf>
    <xf numFmtId="0" fontId="19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6" fillId="0" borderId="24" xfId="1" applyFont="1" applyBorder="1" applyAlignment="1">
      <alignment horizontal="center"/>
    </xf>
    <xf numFmtId="0" fontId="16" fillId="0" borderId="25" xfId="1" applyFont="1" applyBorder="1" applyAlignment="1">
      <alignment horizontal="center"/>
    </xf>
    <xf numFmtId="0" fontId="16" fillId="0" borderId="26" xfId="1" applyFont="1" applyBorder="1" applyAlignment="1">
      <alignment horizontal="center"/>
    </xf>
    <xf numFmtId="0" fontId="17" fillId="4" borderId="27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4" fontId="4" fillId="0" borderId="0" xfId="1" applyNumberFormat="1" applyFont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4" borderId="27" xfId="1" applyFont="1" applyFill="1" applyBorder="1" applyAlignment="1">
      <alignment horizontal="center" vertical="center"/>
    </xf>
    <xf numFmtId="0" fontId="4" fillId="4" borderId="28" xfId="1" applyFont="1" applyFill="1" applyBorder="1" applyAlignment="1">
      <alignment horizontal="center" vertical="center"/>
    </xf>
    <xf numFmtId="0" fontId="8" fillId="4" borderId="24" xfId="1" applyFont="1" applyFill="1" applyBorder="1" applyAlignment="1">
      <alignment horizontal="center"/>
    </xf>
    <xf numFmtId="0" fontId="8" fillId="4" borderId="26" xfId="1" applyFont="1" applyFill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8" fillId="4" borderId="1" xfId="1" applyFont="1" applyFill="1" applyBorder="1" applyAlignment="1">
      <alignment horizontal="center" vertical="center"/>
    </xf>
    <xf numFmtId="0" fontId="4" fillId="4" borderId="6" xfId="1" applyFont="1" applyFill="1" applyBorder="1" applyAlignment="1">
      <alignment horizontal="center" vertical="center"/>
    </xf>
    <xf numFmtId="43" fontId="8" fillId="5" borderId="24" xfId="2" applyFont="1" applyFill="1" applyBorder="1" applyAlignment="1">
      <alignment horizontal="center"/>
    </xf>
    <xf numFmtId="43" fontId="8" fillId="5" borderId="26" xfId="2" applyFont="1" applyFill="1" applyBorder="1" applyAlignment="1">
      <alignment horizontal="center"/>
    </xf>
    <xf numFmtId="0" fontId="18" fillId="5" borderId="0" xfId="1" applyFont="1" applyFill="1" applyBorder="1" applyAlignment="1">
      <alignment horizontal="center"/>
    </xf>
    <xf numFmtId="0" fontId="18" fillId="5" borderId="0" xfId="1" applyFont="1" applyFill="1" applyAlignment="1">
      <alignment horizontal="center"/>
    </xf>
    <xf numFmtId="0" fontId="8" fillId="0" borderId="0" xfId="1" applyFont="1" applyBorder="1" applyAlignment="1">
      <alignment horizontal="center"/>
    </xf>
    <xf numFmtId="0" fontId="12" fillId="0" borderId="0" xfId="1" applyBorder="1" applyAlignment="1">
      <alignment horizontal="center"/>
    </xf>
    <xf numFmtId="0" fontId="8" fillId="5" borderId="0" xfId="1" applyFont="1" applyFill="1" applyAlignment="1">
      <alignment horizontal="center"/>
    </xf>
    <xf numFmtId="0" fontId="8" fillId="6" borderId="1" xfId="1" applyFont="1" applyFill="1" applyBorder="1" applyAlignment="1">
      <alignment horizontal="center" wrapText="1"/>
    </xf>
    <xf numFmtId="0" fontId="8" fillId="6" borderId="3" xfId="1" applyFont="1" applyFill="1" applyBorder="1" applyAlignment="1">
      <alignment horizontal="center" wrapText="1"/>
    </xf>
    <xf numFmtId="0" fontId="8" fillId="6" borderId="6" xfId="1" applyFont="1" applyFill="1" applyBorder="1" applyAlignment="1">
      <alignment horizontal="center" wrapText="1"/>
    </xf>
    <xf numFmtId="0" fontId="8" fillId="6" borderId="8" xfId="1" applyFont="1" applyFill="1" applyBorder="1" applyAlignment="1">
      <alignment horizontal="center" wrapText="1"/>
    </xf>
    <xf numFmtId="0" fontId="8" fillId="6" borderId="27" xfId="1" applyFont="1" applyFill="1" applyBorder="1" applyAlignment="1">
      <alignment horizontal="center" wrapText="1"/>
    </xf>
    <xf numFmtId="0" fontId="8" fillId="6" borderId="28" xfId="1" applyFont="1" applyFill="1" applyBorder="1" applyAlignment="1">
      <alignment horizontal="center" wrapText="1"/>
    </xf>
    <xf numFmtId="0" fontId="8" fillId="6" borderId="24" xfId="1" applyFont="1" applyFill="1" applyBorder="1" applyAlignment="1">
      <alignment horizontal="center"/>
    </xf>
    <xf numFmtId="0" fontId="8" fillId="6" borderId="26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11" fillId="0" borderId="0" xfId="768"/>
    <xf numFmtId="0" fontId="60" fillId="31" borderId="1" xfId="768" applyFont="1" applyFill="1" applyBorder="1" applyAlignment="1">
      <alignment horizontal="center" vertical="center"/>
    </xf>
    <xf numFmtId="0" fontId="60" fillId="31" borderId="2" xfId="768" applyFont="1" applyFill="1" applyBorder="1" applyAlignment="1">
      <alignment horizontal="center" vertical="center"/>
    </xf>
    <xf numFmtId="0" fontId="60" fillId="31" borderId="16" xfId="768" applyFont="1" applyFill="1" applyBorder="1" applyAlignment="1">
      <alignment horizontal="center" vertical="center"/>
    </xf>
    <xf numFmtId="0" fontId="60" fillId="31" borderId="4" xfId="768" applyFont="1" applyFill="1" applyBorder="1" applyAlignment="1">
      <alignment horizontal="center" vertical="center"/>
    </xf>
    <xf numFmtId="0" fontId="60" fillId="31" borderId="0" xfId="768" applyFont="1" applyFill="1" applyBorder="1" applyAlignment="1">
      <alignment horizontal="center" vertical="center"/>
    </xf>
    <xf numFmtId="0" fontId="60" fillId="31" borderId="56" xfId="768" applyFont="1" applyFill="1" applyBorder="1" applyAlignment="1">
      <alignment horizontal="center" vertical="center"/>
    </xf>
    <xf numFmtId="0" fontId="60" fillId="31" borderId="57" xfId="768" applyFont="1" applyFill="1" applyBorder="1" applyAlignment="1">
      <alignment horizontal="center" vertical="center"/>
    </xf>
    <xf numFmtId="0" fontId="60" fillId="31" borderId="58" xfId="768" applyFont="1" applyFill="1" applyBorder="1" applyAlignment="1">
      <alignment horizontal="center" vertical="center"/>
    </xf>
    <xf numFmtId="0" fontId="60" fillId="31" borderId="59" xfId="768" applyFont="1" applyFill="1" applyBorder="1" applyAlignment="1">
      <alignment horizontal="center" vertical="center"/>
    </xf>
    <xf numFmtId="0" fontId="60" fillId="31" borderId="3" xfId="768" applyFont="1" applyFill="1" applyBorder="1" applyAlignment="1">
      <alignment horizontal="center" vertical="center"/>
    </xf>
    <xf numFmtId="0" fontId="60" fillId="31" borderId="24" xfId="768" applyFont="1" applyFill="1" applyBorder="1" applyAlignment="1">
      <alignment horizontal="center" vertical="center"/>
    </xf>
    <xf numFmtId="0" fontId="60" fillId="31" borderId="25" xfId="768" applyFont="1" applyFill="1" applyBorder="1" applyAlignment="1">
      <alignment horizontal="center" vertical="center"/>
    </xf>
    <xf numFmtId="0" fontId="60" fillId="31" borderId="26" xfId="768" applyFont="1" applyFill="1" applyBorder="1" applyAlignment="1">
      <alignment horizontal="center" vertical="center"/>
    </xf>
    <xf numFmtId="0" fontId="60" fillId="31" borderId="27" xfId="768" applyFont="1" applyFill="1" applyBorder="1" applyAlignment="1">
      <alignment horizontal="center" vertical="center" wrapText="1"/>
    </xf>
    <xf numFmtId="0" fontId="60" fillId="31" borderId="5" xfId="768" applyFont="1" applyFill="1" applyBorder="1" applyAlignment="1">
      <alignment horizontal="center" vertical="center"/>
    </xf>
    <xf numFmtId="0" fontId="60" fillId="31" borderId="60" xfId="768" applyFont="1" applyFill="1" applyBorder="1" applyAlignment="1">
      <alignment horizontal="center" vertical="center"/>
    </xf>
    <xf numFmtId="0" fontId="60" fillId="31" borderId="60" xfId="768" applyFont="1" applyFill="1" applyBorder="1" applyAlignment="1">
      <alignment horizontal="center" vertical="center" wrapText="1"/>
    </xf>
    <xf numFmtId="0" fontId="60" fillId="31" borderId="61" xfId="768" applyFont="1" applyFill="1" applyBorder="1" applyAlignment="1">
      <alignment horizontal="center" vertical="center" wrapText="1"/>
    </xf>
    <xf numFmtId="0" fontId="60" fillId="31" borderId="60" xfId="768" applyFont="1" applyFill="1" applyBorder="1" applyAlignment="1">
      <alignment horizontal="center" vertical="center"/>
    </xf>
    <xf numFmtId="0" fontId="61" fillId="32" borderId="1" xfId="768" applyFont="1" applyFill="1" applyBorder="1" applyAlignment="1">
      <alignment horizontal="justify" vertical="center" wrapText="1"/>
    </xf>
    <xf numFmtId="0" fontId="61" fillId="32" borderId="2" xfId="768" applyFont="1" applyFill="1" applyBorder="1" applyAlignment="1">
      <alignment horizontal="justify" vertical="center" wrapText="1"/>
    </xf>
    <xf numFmtId="0" fontId="61" fillId="32" borderId="16" xfId="768" applyFont="1" applyFill="1" applyBorder="1" applyAlignment="1">
      <alignment horizontal="justify" vertical="center" wrapText="1"/>
    </xf>
    <xf numFmtId="0" fontId="61" fillId="32" borderId="5" xfId="768" applyFont="1" applyFill="1" applyBorder="1" applyAlignment="1">
      <alignment horizontal="justify" vertical="center"/>
    </xf>
    <xf numFmtId="0" fontId="61" fillId="32" borderId="4" xfId="768" applyFont="1" applyFill="1" applyBorder="1" applyAlignment="1">
      <alignment horizontal="justify" vertical="center" wrapText="1"/>
    </xf>
    <xf numFmtId="0" fontId="61" fillId="32" borderId="0" xfId="768" applyFont="1" applyFill="1" applyBorder="1" applyAlignment="1">
      <alignment horizontal="justify" vertical="center" wrapText="1"/>
    </xf>
    <xf numFmtId="0" fontId="61" fillId="32" borderId="56" xfId="768" applyFont="1" applyFill="1" applyBorder="1" applyAlignment="1">
      <alignment horizontal="justify" vertical="center" wrapText="1"/>
    </xf>
    <xf numFmtId="0" fontId="62" fillId="32" borderId="4" xfId="768" applyFont="1" applyFill="1" applyBorder="1" applyAlignment="1">
      <alignment horizontal="justify" vertical="center"/>
    </xf>
    <xf numFmtId="0" fontId="62" fillId="32" borderId="0" xfId="768" applyFont="1" applyFill="1" applyAlignment="1">
      <alignment horizontal="justify" vertical="center" wrapText="1"/>
    </xf>
    <xf numFmtId="0" fontId="62" fillId="32" borderId="56" xfId="768" applyFont="1" applyFill="1" applyBorder="1" applyAlignment="1">
      <alignment horizontal="justify" vertical="center" wrapText="1"/>
    </xf>
    <xf numFmtId="0" fontId="62" fillId="32" borderId="5" xfId="768" applyFont="1" applyFill="1" applyBorder="1" applyAlignment="1">
      <alignment horizontal="justify" vertical="center"/>
    </xf>
    <xf numFmtId="0" fontId="62" fillId="32" borderId="4" xfId="768" applyFont="1" applyFill="1" applyBorder="1" applyAlignment="1">
      <alignment horizontal="justify" vertical="center" wrapText="1"/>
    </xf>
    <xf numFmtId="0" fontId="62" fillId="32" borderId="0" xfId="768" applyFont="1" applyFill="1" applyBorder="1" applyAlignment="1">
      <alignment horizontal="justify" vertical="center" wrapText="1"/>
    </xf>
    <xf numFmtId="44" fontId="62" fillId="32" borderId="5" xfId="768" applyNumberFormat="1" applyFont="1" applyFill="1" applyBorder="1" applyAlignment="1">
      <alignment horizontal="justify" vertical="center"/>
    </xf>
    <xf numFmtId="0" fontId="62" fillId="32" borderId="4" xfId="768" applyFont="1" applyFill="1" applyBorder="1" applyAlignment="1">
      <alignment horizontal="center" vertical="center" wrapText="1"/>
    </xf>
    <xf numFmtId="0" fontId="62" fillId="32" borderId="0" xfId="768" applyFont="1" applyFill="1" applyBorder="1" applyAlignment="1">
      <alignment horizontal="center" vertical="center" wrapText="1"/>
    </xf>
    <xf numFmtId="0" fontId="62" fillId="32" borderId="56" xfId="768" applyFont="1" applyFill="1" applyBorder="1" applyAlignment="1">
      <alignment vertical="center" wrapText="1"/>
    </xf>
    <xf numFmtId="44" fontId="11" fillId="0" borderId="0" xfId="768" applyNumberFormat="1"/>
    <xf numFmtId="0" fontId="62" fillId="32" borderId="57" xfId="768" applyFont="1" applyFill="1" applyBorder="1" applyAlignment="1">
      <alignment horizontal="justify" vertical="center"/>
    </xf>
    <xf numFmtId="0" fontId="62" fillId="32" borderId="58" xfId="768" applyFont="1" applyFill="1" applyBorder="1" applyAlignment="1">
      <alignment horizontal="justify" vertical="center"/>
    </xf>
    <xf numFmtId="0" fontId="62" fillId="32" borderId="60" xfId="768" applyFont="1" applyFill="1" applyBorder="1" applyAlignment="1">
      <alignment horizontal="justify" vertical="center" wrapText="1"/>
    </xf>
    <xf numFmtId="0" fontId="62" fillId="32" borderId="60" xfId="768" applyFont="1" applyFill="1" applyBorder="1" applyAlignment="1">
      <alignment horizontal="justify" vertical="center"/>
    </xf>
    <xf numFmtId="0" fontId="63" fillId="32" borderId="60" xfId="768" applyFont="1" applyFill="1" applyBorder="1" applyAlignment="1">
      <alignment horizontal="justify" vertical="center" wrapText="1"/>
    </xf>
    <xf numFmtId="0" fontId="63" fillId="32" borderId="58" xfId="768" applyFont="1" applyFill="1" applyBorder="1" applyAlignment="1">
      <alignment horizontal="justify" vertical="center"/>
    </xf>
    <xf numFmtId="44" fontId="63" fillId="32" borderId="60" xfId="768" applyNumberFormat="1" applyFont="1" applyFill="1" applyBorder="1" applyAlignment="1">
      <alignment horizontal="justify" vertical="center"/>
    </xf>
    <xf numFmtId="44" fontId="63" fillId="32" borderId="3" xfId="768" applyNumberFormat="1" applyFont="1" applyFill="1" applyBorder="1" applyAlignment="1">
      <alignment horizontal="justify" vertical="center"/>
    </xf>
    <xf numFmtId="0" fontId="62" fillId="0" borderId="0" xfId="768" applyFont="1" applyAlignment="1">
      <alignment horizontal="justify" vertical="center" wrapText="1"/>
    </xf>
    <xf numFmtId="44" fontId="62" fillId="0" borderId="0" xfId="768" applyNumberFormat="1" applyFont="1" applyAlignment="1">
      <alignment horizontal="justify" vertical="center" wrapText="1"/>
    </xf>
    <xf numFmtId="44" fontId="63" fillId="0" borderId="24" xfId="768" applyNumberFormat="1" applyFont="1" applyBorder="1" applyAlignment="1">
      <alignment horizontal="justify" vertical="center" wrapText="1"/>
    </xf>
    <xf numFmtId="44" fontId="63" fillId="0" borderId="62" xfId="768" applyNumberFormat="1" applyFont="1" applyBorder="1" applyAlignment="1">
      <alignment horizontal="justify" vertical="center" wrapText="1"/>
    </xf>
    <xf numFmtId="44" fontId="63" fillId="32" borderId="63" xfId="768" applyNumberFormat="1" applyFont="1" applyFill="1" applyBorder="1" applyAlignment="1">
      <alignment horizontal="justify" vertical="center"/>
    </xf>
    <xf numFmtId="0" fontId="62" fillId="0" borderId="0" xfId="768" applyFont="1" applyAlignment="1">
      <alignment horizontal="justify" vertical="center" wrapText="1"/>
    </xf>
    <xf numFmtId="0" fontId="64" fillId="0" borderId="0" xfId="768" applyFont="1" applyAlignment="1">
      <alignment horizontal="justify" vertical="center"/>
    </xf>
    <xf numFmtId="0" fontId="65" fillId="0" borderId="0" xfId="768" applyFont="1"/>
    <xf numFmtId="44" fontId="65" fillId="0" borderId="0" xfId="768" applyNumberFormat="1" applyFont="1"/>
    <xf numFmtId="0" fontId="60" fillId="0" borderId="0" xfId="768" applyFont="1" applyAlignment="1">
      <alignment horizontal="center"/>
    </xf>
    <xf numFmtId="0" fontId="60" fillId="0" borderId="0" xfId="768" applyFont="1"/>
    <xf numFmtId="0" fontId="66" fillId="0" borderId="0" xfId="768" applyFont="1"/>
    <xf numFmtId="0" fontId="61" fillId="0" borderId="0" xfId="768" applyFont="1" applyAlignment="1">
      <alignment horizontal="center"/>
    </xf>
    <xf numFmtId="0" fontId="61" fillId="0" borderId="0" xfId="768" applyFont="1" applyAlignment="1"/>
    <xf numFmtId="0" fontId="67" fillId="0" borderId="0" xfId="768" applyFont="1"/>
    <xf numFmtId="0" fontId="61" fillId="0" borderId="0" xfId="768" applyFont="1" applyAlignment="1">
      <alignment horizontal="center"/>
    </xf>
    <xf numFmtId="0" fontId="61" fillId="0" borderId="0" xfId="768" applyFont="1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60" fillId="31" borderId="4" xfId="768" applyFont="1" applyFill="1" applyBorder="1" applyAlignment="1">
      <alignment horizontal="center" vertical="center" wrapText="1"/>
    </xf>
    <xf numFmtId="0" fontId="60" fillId="31" borderId="0" xfId="768" applyFont="1" applyFill="1" applyBorder="1" applyAlignment="1">
      <alignment horizontal="center" vertical="center" wrapText="1"/>
    </xf>
    <xf numFmtId="0" fontId="60" fillId="31" borderId="5" xfId="768" applyFont="1" applyFill="1" applyBorder="1" applyAlignment="1">
      <alignment horizontal="center" vertical="center" wrapText="1"/>
    </xf>
    <xf numFmtId="0" fontId="60" fillId="31" borderId="30" xfId="768" applyFont="1" applyFill="1" applyBorder="1" applyAlignment="1">
      <alignment horizontal="center" vertical="center" wrapText="1"/>
    </xf>
    <xf numFmtId="0" fontId="60" fillId="31" borderId="57" xfId="768" applyFont="1" applyFill="1" applyBorder="1" applyAlignment="1">
      <alignment horizontal="center" vertical="center" wrapText="1"/>
    </xf>
    <xf numFmtId="0" fontId="60" fillId="31" borderId="58" xfId="768" applyFont="1" applyFill="1" applyBorder="1" applyAlignment="1">
      <alignment horizontal="center" vertical="center" wrapText="1"/>
    </xf>
    <xf numFmtId="0" fontId="60" fillId="31" borderId="60" xfId="768" applyFont="1" applyFill="1" applyBorder="1" applyAlignment="1">
      <alignment horizontal="center" vertical="center" wrapText="1"/>
    </xf>
    <xf numFmtId="0" fontId="63" fillId="32" borderId="1" xfId="768" applyFont="1" applyFill="1" applyBorder="1" applyAlignment="1">
      <alignment horizontal="justify" vertical="center"/>
    </xf>
    <xf numFmtId="0" fontId="63" fillId="32" borderId="2" xfId="768" applyFont="1" applyFill="1" applyBorder="1" applyAlignment="1">
      <alignment horizontal="justify" vertical="center"/>
    </xf>
    <xf numFmtId="0" fontId="63" fillId="32" borderId="3" xfId="768" applyFont="1" applyFill="1" applyBorder="1" applyAlignment="1">
      <alignment horizontal="justify" vertical="center"/>
    </xf>
    <xf numFmtId="0" fontId="62" fillId="32" borderId="5" xfId="768" applyFont="1" applyFill="1" applyBorder="1" applyAlignment="1">
      <alignment horizontal="justify" vertical="center" wrapText="1"/>
    </xf>
    <xf numFmtId="0" fontId="62" fillId="0" borderId="0" xfId="768" applyFont="1" applyAlignment="1">
      <alignment horizontal="justify" vertical="center"/>
    </xf>
    <xf numFmtId="0" fontId="62" fillId="0" borderId="5" xfId="768" applyFont="1" applyBorder="1" applyAlignment="1">
      <alignment horizontal="justify" vertical="center"/>
    </xf>
    <xf numFmtId="44" fontId="62" fillId="32" borderId="5" xfId="768" applyNumberFormat="1" applyFont="1" applyFill="1" applyBorder="1" applyAlignment="1">
      <alignment horizontal="justify" vertical="center" wrapText="1"/>
    </xf>
    <xf numFmtId="0" fontId="63" fillId="32" borderId="4" xfId="768" applyFont="1" applyFill="1" applyBorder="1" applyAlignment="1">
      <alignment horizontal="justify" vertical="center"/>
    </xf>
    <xf numFmtId="0" fontId="63" fillId="32" borderId="0" xfId="768" applyFont="1" applyFill="1" applyBorder="1" applyAlignment="1">
      <alignment horizontal="justify" vertical="center"/>
    </xf>
    <xf numFmtId="0" fontId="63" fillId="32" borderId="56" xfId="768" applyFont="1" applyFill="1" applyBorder="1" applyAlignment="1">
      <alignment horizontal="justify" vertical="center"/>
    </xf>
    <xf numFmtId="44" fontId="67" fillId="0" borderId="0" xfId="768" applyNumberFormat="1" applyFont="1"/>
    <xf numFmtId="0" fontId="63" fillId="32" borderId="4" xfId="768" applyFont="1" applyFill="1" applyBorder="1" applyAlignment="1">
      <alignment horizontal="justify" vertical="center"/>
    </xf>
    <xf numFmtId="0" fontId="67" fillId="0" borderId="0" xfId="768" applyFont="1" applyBorder="1"/>
    <xf numFmtId="44" fontId="66" fillId="0" borderId="0" xfId="768" applyNumberFormat="1" applyFont="1" applyBorder="1" applyAlignment="1">
      <alignment horizontal="right" vertical="center" wrapText="1"/>
    </xf>
    <xf numFmtId="44" fontId="67" fillId="0" borderId="0" xfId="768" applyNumberFormat="1" applyFont="1" applyBorder="1"/>
    <xf numFmtId="0" fontId="62" fillId="32" borderId="58" xfId="768" applyFont="1" applyFill="1" applyBorder="1" applyAlignment="1">
      <alignment horizontal="justify" vertical="center"/>
    </xf>
    <xf numFmtId="0" fontId="62" fillId="32" borderId="60" xfId="768" applyFont="1" applyFill="1" applyBorder="1" applyAlignment="1">
      <alignment horizontal="justify" vertical="center"/>
    </xf>
    <xf numFmtId="0" fontId="63" fillId="32" borderId="57" xfId="768" applyFont="1" applyFill="1" applyBorder="1" applyAlignment="1">
      <alignment horizontal="justify" vertical="center"/>
    </xf>
    <xf numFmtId="0" fontId="62" fillId="0" borderId="0" xfId="768" applyFont="1"/>
    <xf numFmtId="0" fontId="67" fillId="0" borderId="0" xfId="768" applyFont="1" applyAlignment="1"/>
    <xf numFmtId="0" fontId="60" fillId="0" borderId="0" xfId="768" applyFont="1" applyAlignment="1"/>
    <xf numFmtId="0" fontId="67" fillId="0" borderId="0" xfId="768" applyFont="1" applyFill="1"/>
    <xf numFmtId="0" fontId="68" fillId="31" borderId="1" xfId="768" applyFont="1" applyFill="1" applyBorder="1" applyAlignment="1">
      <alignment horizontal="center" vertical="center"/>
    </xf>
    <xf numFmtId="0" fontId="68" fillId="31" borderId="2" xfId="768" applyFont="1" applyFill="1" applyBorder="1" applyAlignment="1">
      <alignment horizontal="center" vertical="center"/>
    </xf>
    <xf numFmtId="0" fontId="68" fillId="31" borderId="16" xfId="768" applyFont="1" applyFill="1" applyBorder="1" applyAlignment="1">
      <alignment horizontal="center" vertical="center"/>
    </xf>
    <xf numFmtId="0" fontId="68" fillId="31" borderId="4" xfId="768" applyFont="1" applyFill="1" applyBorder="1" applyAlignment="1">
      <alignment horizontal="center" vertical="center"/>
    </xf>
    <xf numFmtId="0" fontId="68" fillId="31" borderId="0" xfId="768" applyFont="1" applyFill="1" applyBorder="1" applyAlignment="1">
      <alignment horizontal="center" vertical="center"/>
    </xf>
    <xf numFmtId="0" fontId="68" fillId="31" borderId="56" xfId="768" applyFont="1" applyFill="1" applyBorder="1" applyAlignment="1">
      <alignment horizontal="center" vertical="center"/>
    </xf>
    <xf numFmtId="0" fontId="68" fillId="31" borderId="57" xfId="768" applyFont="1" applyFill="1" applyBorder="1" applyAlignment="1">
      <alignment horizontal="center" vertical="center"/>
    </xf>
    <xf numFmtId="0" fontId="68" fillId="31" borderId="58" xfId="768" applyFont="1" applyFill="1" applyBorder="1" applyAlignment="1">
      <alignment horizontal="center" vertical="center"/>
    </xf>
    <xf numFmtId="0" fontId="68" fillId="31" borderId="59" xfId="768" applyFont="1" applyFill="1" applyBorder="1" applyAlignment="1">
      <alignment horizontal="center" vertical="center"/>
    </xf>
    <xf numFmtId="0" fontId="68" fillId="33" borderId="1" xfId="768" applyFont="1" applyFill="1" applyBorder="1" applyAlignment="1">
      <alignment horizontal="center" vertical="center"/>
    </xf>
    <xf numFmtId="0" fontId="68" fillId="33" borderId="3" xfId="768" applyFont="1" applyFill="1" applyBorder="1" applyAlignment="1">
      <alignment horizontal="center" vertical="center"/>
    </xf>
    <xf numFmtId="0" fontId="68" fillId="33" borderId="24" xfId="768" applyFont="1" applyFill="1" applyBorder="1" applyAlignment="1">
      <alignment horizontal="center" vertical="center" wrapText="1"/>
    </xf>
    <xf numFmtId="0" fontId="68" fillId="33" borderId="25" xfId="768" applyFont="1" applyFill="1" applyBorder="1" applyAlignment="1">
      <alignment horizontal="center" vertical="center" wrapText="1"/>
    </xf>
    <xf numFmtId="0" fontId="68" fillId="33" borderId="26" xfId="768" applyFont="1" applyFill="1" applyBorder="1" applyAlignment="1">
      <alignment horizontal="center" vertical="center" wrapText="1"/>
    </xf>
    <xf numFmtId="0" fontId="68" fillId="33" borderId="27" xfId="768" applyFont="1" applyFill="1" applyBorder="1" applyAlignment="1">
      <alignment horizontal="center" vertical="center" wrapText="1"/>
    </xf>
    <xf numFmtId="0" fontId="68" fillId="33" borderId="4" xfId="768" applyFont="1" applyFill="1" applyBorder="1" applyAlignment="1">
      <alignment horizontal="center" vertical="center"/>
    </xf>
    <xf numFmtId="0" fontId="68" fillId="33" borderId="5" xfId="768" applyFont="1" applyFill="1" applyBorder="1" applyAlignment="1">
      <alignment horizontal="center" vertical="center"/>
    </xf>
    <xf numFmtId="0" fontId="68" fillId="33" borderId="60" xfId="768" applyFont="1" applyFill="1" applyBorder="1" applyAlignment="1">
      <alignment horizontal="center" vertical="center" wrapText="1"/>
    </xf>
    <xf numFmtId="0" fontId="68" fillId="33" borderId="61" xfId="768" applyFont="1" applyFill="1" applyBorder="1" applyAlignment="1">
      <alignment horizontal="center" vertical="center" wrapText="1"/>
    </xf>
    <xf numFmtId="0" fontId="68" fillId="33" borderId="57" xfId="768" applyFont="1" applyFill="1" applyBorder="1" applyAlignment="1">
      <alignment horizontal="center" vertical="center"/>
    </xf>
    <xf numFmtId="0" fontId="68" fillId="33" borderId="60" xfId="768" applyFont="1" applyFill="1" applyBorder="1" applyAlignment="1">
      <alignment horizontal="center" vertical="center"/>
    </xf>
    <xf numFmtId="0" fontId="62" fillId="0" borderId="0" xfId="0" applyFont="1"/>
    <xf numFmtId="0" fontId="12" fillId="0" borderId="0" xfId="777" applyFont="1"/>
    <xf numFmtId="0" fontId="12" fillId="0" borderId="0" xfId="777"/>
    <xf numFmtId="4" fontId="62" fillId="0" borderId="0" xfId="0" applyNumberFormat="1" applyFont="1" applyAlignment="1">
      <alignment wrapText="1"/>
    </xf>
    <xf numFmtId="0" fontId="59" fillId="0" borderId="0" xfId="0" applyFont="1" applyAlignment="1">
      <alignment horizontal="center"/>
    </xf>
    <xf numFmtId="0" fontId="59" fillId="0" borderId="0" xfId="0" applyFont="1"/>
    <xf numFmtId="0" fontId="0" fillId="0" borderId="0" xfId="0" applyAlignment="1">
      <alignment horizontal="center"/>
    </xf>
    <xf numFmtId="0" fontId="69" fillId="0" borderId="0" xfId="768" applyFont="1"/>
    <xf numFmtId="0" fontId="70" fillId="0" borderId="0" xfId="768" applyFont="1" applyAlignment="1">
      <alignment horizontal="justify" vertical="center"/>
    </xf>
    <xf numFmtId="0" fontId="70" fillId="0" borderId="0" xfId="768" applyFont="1"/>
    <xf numFmtId="44" fontId="70" fillId="0" borderId="0" xfId="768" applyNumberFormat="1" applyFont="1" applyFill="1"/>
    <xf numFmtId="44" fontId="70" fillId="0" borderId="0" xfId="768" applyNumberFormat="1" applyFont="1"/>
    <xf numFmtId="0" fontId="70" fillId="0" borderId="0" xfId="768" applyFont="1" applyFill="1"/>
    <xf numFmtId="43" fontId="70" fillId="0" borderId="0" xfId="768" applyNumberFormat="1" applyFont="1"/>
    <xf numFmtId="44" fontId="66" fillId="0" borderId="0" xfId="768" applyNumberFormat="1" applyFont="1"/>
    <xf numFmtId="0" fontId="71" fillId="0" borderId="0" xfId="768" applyFont="1"/>
    <xf numFmtId="0" fontId="61" fillId="0" borderId="0" xfId="768" applyFont="1" applyFill="1"/>
    <xf numFmtId="0" fontId="60" fillId="33" borderId="1" xfId="768" applyFont="1" applyFill="1" applyBorder="1" applyAlignment="1">
      <alignment horizontal="center" vertical="center"/>
    </xf>
    <xf numFmtId="0" fontId="60" fillId="33" borderId="16" xfId="768" applyFont="1" applyFill="1" applyBorder="1" applyAlignment="1">
      <alignment horizontal="center" vertical="center"/>
    </xf>
    <xf numFmtId="0" fontId="60" fillId="33" borderId="64" xfId="768" applyFont="1" applyFill="1" applyBorder="1" applyAlignment="1">
      <alignment horizontal="center" vertical="center" wrapText="1"/>
    </xf>
    <xf numFmtId="0" fontId="60" fillId="33" borderId="25" xfId="768" applyFont="1" applyFill="1" applyBorder="1" applyAlignment="1">
      <alignment horizontal="center" vertical="center" wrapText="1"/>
    </xf>
    <xf numFmtId="0" fontId="60" fillId="33" borderId="26" xfId="768" applyFont="1" applyFill="1" applyBorder="1" applyAlignment="1">
      <alignment horizontal="center" vertical="center" wrapText="1"/>
    </xf>
    <xf numFmtId="0" fontId="60" fillId="33" borderId="27" xfId="768" applyFont="1" applyFill="1" applyBorder="1" applyAlignment="1">
      <alignment horizontal="center" vertical="center" wrapText="1"/>
    </xf>
    <xf numFmtId="0" fontId="60" fillId="33" borderId="4" xfId="768" applyFont="1" applyFill="1" applyBorder="1" applyAlignment="1">
      <alignment horizontal="center" vertical="center"/>
    </xf>
    <xf numFmtId="0" fontId="60" fillId="33" borderId="56" xfId="768" applyFont="1" applyFill="1" applyBorder="1" applyAlignment="1">
      <alignment horizontal="center" vertical="center"/>
    </xf>
    <xf numFmtId="0" fontId="60" fillId="33" borderId="60" xfId="768" applyFont="1" applyFill="1" applyBorder="1" applyAlignment="1">
      <alignment horizontal="center" vertical="center" wrapText="1"/>
    </xf>
    <xf numFmtId="0" fontId="60" fillId="33" borderId="61" xfId="768" applyFont="1" applyFill="1" applyBorder="1" applyAlignment="1">
      <alignment horizontal="center" vertical="center" wrapText="1"/>
    </xf>
    <xf numFmtId="0" fontId="60" fillId="33" borderId="65" xfId="768" applyFont="1" applyFill="1" applyBorder="1" applyAlignment="1">
      <alignment horizontal="center" vertical="center"/>
    </xf>
    <xf numFmtId="0" fontId="60" fillId="33" borderId="66" xfId="768" applyFont="1" applyFill="1" applyBorder="1" applyAlignment="1">
      <alignment horizontal="center" vertical="center"/>
    </xf>
    <xf numFmtId="0" fontId="61" fillId="32" borderId="4" xfId="768" applyFont="1" applyFill="1" applyBorder="1" applyAlignment="1">
      <alignment horizontal="justify" vertical="center" wrapText="1"/>
    </xf>
    <xf numFmtId="0" fontId="61" fillId="32" borderId="5" xfId="768" applyFont="1" applyFill="1" applyBorder="1" applyAlignment="1">
      <alignment horizontal="justify" vertical="center" wrapText="1"/>
    </xf>
    <xf numFmtId="0" fontId="63" fillId="32" borderId="5" xfId="768" applyFont="1" applyFill="1" applyBorder="1" applyAlignment="1">
      <alignment horizontal="justify" vertical="center" wrapText="1"/>
    </xf>
    <xf numFmtId="0" fontId="60" fillId="32" borderId="4" xfId="768" applyFont="1" applyFill="1" applyBorder="1" applyAlignment="1">
      <alignment horizontal="justify" vertical="center" wrapText="1"/>
    </xf>
    <xf numFmtId="0" fontId="61" fillId="32" borderId="57" xfId="768" applyFont="1" applyFill="1" applyBorder="1" applyAlignment="1">
      <alignment horizontal="justify" vertical="center" wrapText="1"/>
    </xf>
    <xf numFmtId="0" fontId="60" fillId="32" borderId="57" xfId="768" applyFont="1" applyFill="1" applyBorder="1" applyAlignment="1">
      <alignment horizontal="justify" vertical="center" wrapText="1"/>
    </xf>
    <xf numFmtId="43" fontId="63" fillId="32" borderId="60" xfId="768" applyNumberFormat="1" applyFont="1" applyFill="1" applyBorder="1" applyAlignment="1">
      <alignment horizontal="justify" vertical="center" wrapText="1"/>
    </xf>
    <xf numFmtId="44" fontId="61" fillId="0" borderId="0" xfId="768" applyNumberFormat="1" applyFont="1"/>
    <xf numFmtId="43" fontId="61" fillId="0" borderId="0" xfId="768" applyNumberFormat="1" applyFont="1"/>
    <xf numFmtId="44" fontId="65" fillId="32" borderId="0" xfId="0" applyNumberFormat="1" applyFont="1" applyFill="1" applyAlignment="1">
      <alignment horizontal="justify" vertical="center" wrapText="1"/>
    </xf>
    <xf numFmtId="0" fontId="12" fillId="0" borderId="0" xfId="777" applyAlignment="1">
      <alignment wrapText="1"/>
    </xf>
    <xf numFmtId="44" fontId="72" fillId="32" borderId="0" xfId="0" applyNumberFormat="1" applyFont="1" applyFill="1" applyAlignment="1">
      <alignment horizontal="justify" vertical="center" wrapText="1"/>
    </xf>
    <xf numFmtId="0" fontId="60" fillId="31" borderId="1" xfId="768" applyFont="1" applyFill="1" applyBorder="1" applyAlignment="1">
      <alignment horizontal="center" vertical="center" wrapText="1"/>
    </xf>
    <xf numFmtId="0" fontId="60" fillId="31" borderId="2" xfId="768" applyFont="1" applyFill="1" applyBorder="1" applyAlignment="1">
      <alignment horizontal="center" vertical="center" wrapText="1"/>
    </xf>
    <xf numFmtId="0" fontId="60" fillId="31" borderId="3" xfId="768" applyFont="1" applyFill="1" applyBorder="1" applyAlignment="1">
      <alignment horizontal="center" vertical="center" wrapText="1"/>
    </xf>
    <xf numFmtId="0" fontId="61" fillId="0" borderId="25" xfId="768" applyFont="1" applyBorder="1" applyAlignment="1">
      <alignment horizontal="justify" vertical="center" wrapText="1"/>
    </xf>
    <xf numFmtId="0" fontId="60" fillId="33" borderId="24" xfId="768" applyFont="1" applyFill="1" applyBorder="1" applyAlignment="1">
      <alignment horizontal="center" vertical="center" wrapText="1"/>
    </xf>
    <xf numFmtId="0" fontId="60" fillId="33" borderId="30" xfId="768" applyFont="1" applyFill="1" applyBorder="1" applyAlignment="1">
      <alignment horizontal="center" vertical="center" wrapText="1"/>
    </xf>
    <xf numFmtId="0" fontId="60" fillId="33" borderId="26" xfId="768" applyFont="1" applyFill="1" applyBorder="1" applyAlignment="1">
      <alignment horizontal="center" vertical="center" wrapText="1"/>
    </xf>
    <xf numFmtId="0" fontId="61" fillId="32" borderId="30" xfId="768" applyFont="1" applyFill="1" applyBorder="1" applyAlignment="1">
      <alignment horizontal="justify" vertical="center" wrapText="1"/>
    </xf>
    <xf numFmtId="44" fontId="61" fillId="32" borderId="5" xfId="768" applyNumberFormat="1" applyFont="1" applyFill="1" applyBorder="1" applyAlignment="1">
      <alignment horizontal="justify" vertical="center" wrapText="1"/>
    </xf>
    <xf numFmtId="0" fontId="61" fillId="32" borderId="61" xfId="768" applyFont="1" applyFill="1" applyBorder="1" applyAlignment="1">
      <alignment horizontal="justify" vertical="center" wrapText="1"/>
    </xf>
    <xf numFmtId="0" fontId="61" fillId="32" borderId="60" xfId="768" applyFont="1" applyFill="1" applyBorder="1" applyAlignment="1">
      <alignment horizontal="justify" vertical="center" wrapText="1"/>
    </xf>
    <xf numFmtId="0" fontId="60" fillId="32" borderId="61" xfId="768" applyFont="1" applyFill="1" applyBorder="1" applyAlignment="1">
      <alignment horizontal="justify" vertical="center" wrapText="1"/>
    </xf>
    <xf numFmtId="44" fontId="60" fillId="32" borderId="60" xfId="768" applyNumberFormat="1" applyFont="1" applyFill="1" applyBorder="1" applyAlignment="1">
      <alignment horizontal="justify" vertical="center" wrapText="1"/>
    </xf>
    <xf numFmtId="0" fontId="60" fillId="0" borderId="0" xfId="768" applyFont="1" applyAlignment="1">
      <alignment horizontal="center"/>
    </xf>
    <xf numFmtId="0" fontId="66" fillId="0" borderId="0" xfId="768" applyFont="1" applyAlignment="1"/>
    <xf numFmtId="0" fontId="0" fillId="0" borderId="0" xfId="0" applyAlignment="1">
      <alignment horizontal="left" wrapText="1"/>
    </xf>
    <xf numFmtId="0" fontId="62" fillId="32" borderId="30" xfId="768" applyFont="1" applyFill="1" applyBorder="1" applyAlignment="1">
      <alignment horizontal="justify" vertical="center" wrapText="1"/>
    </xf>
    <xf numFmtId="0" fontId="62" fillId="32" borderId="61" xfId="768" applyFont="1" applyFill="1" applyBorder="1" applyAlignment="1">
      <alignment horizontal="justify" vertical="center" wrapText="1"/>
    </xf>
    <xf numFmtId="0" fontId="63" fillId="32" borderId="61" xfId="768" applyFont="1" applyFill="1" applyBorder="1" applyAlignment="1">
      <alignment horizontal="justify" vertical="center" wrapText="1"/>
    </xf>
    <xf numFmtId="44" fontId="63" fillId="32" borderId="60" xfId="768" applyNumberFormat="1" applyFont="1" applyFill="1" applyBorder="1" applyAlignment="1">
      <alignment horizontal="justify" vertical="center" wrapText="1"/>
    </xf>
    <xf numFmtId="0" fontId="60" fillId="33" borderId="3" xfId="768" applyFont="1" applyFill="1" applyBorder="1" applyAlignment="1">
      <alignment horizontal="center" vertical="center"/>
    </xf>
    <xf numFmtId="0" fontId="60" fillId="33" borderId="5" xfId="768" applyFont="1" applyFill="1" applyBorder="1" applyAlignment="1">
      <alignment horizontal="center" vertical="center"/>
    </xf>
    <xf numFmtId="0" fontId="60" fillId="33" borderId="57" xfId="768" applyFont="1" applyFill="1" applyBorder="1" applyAlignment="1">
      <alignment horizontal="center" vertical="center"/>
    </xf>
    <xf numFmtId="0" fontId="60" fillId="33" borderId="60" xfId="768" applyFont="1" applyFill="1" applyBorder="1" applyAlignment="1">
      <alignment horizontal="center" vertical="center"/>
    </xf>
    <xf numFmtId="0" fontId="66" fillId="31" borderId="1" xfId="768" applyFont="1" applyFill="1" applyBorder="1" applyAlignment="1">
      <alignment horizontal="center" vertical="center"/>
    </xf>
    <xf numFmtId="0" fontId="66" fillId="31" borderId="2" xfId="768" applyFont="1" applyFill="1" applyBorder="1" applyAlignment="1">
      <alignment horizontal="center" vertical="center"/>
    </xf>
    <xf numFmtId="0" fontId="66" fillId="31" borderId="16" xfId="768" applyFont="1" applyFill="1" applyBorder="1" applyAlignment="1">
      <alignment horizontal="center" vertical="center"/>
    </xf>
    <xf numFmtId="0" fontId="66" fillId="31" borderId="4" xfId="768" applyFont="1" applyFill="1" applyBorder="1" applyAlignment="1">
      <alignment horizontal="center" vertical="center"/>
    </xf>
    <xf numFmtId="0" fontId="66" fillId="31" borderId="0" xfId="768" applyFont="1" applyFill="1" applyBorder="1" applyAlignment="1">
      <alignment horizontal="center" vertical="center"/>
    </xf>
    <xf numFmtId="0" fontId="66" fillId="31" borderId="56" xfId="768" applyFont="1" applyFill="1" applyBorder="1" applyAlignment="1">
      <alignment horizontal="center" vertical="center"/>
    </xf>
    <xf numFmtId="0" fontId="66" fillId="31" borderId="57" xfId="768" applyFont="1" applyFill="1" applyBorder="1" applyAlignment="1">
      <alignment horizontal="center" vertical="center"/>
    </xf>
    <xf numFmtId="0" fontId="66" fillId="31" borderId="58" xfId="768" applyFont="1" applyFill="1" applyBorder="1" applyAlignment="1">
      <alignment horizontal="center" vertical="center"/>
    </xf>
    <xf numFmtId="0" fontId="66" fillId="31" borderId="59" xfId="768" applyFont="1" applyFill="1" applyBorder="1" applyAlignment="1">
      <alignment horizontal="center" vertical="center"/>
    </xf>
    <xf numFmtId="0" fontId="66" fillId="31" borderId="3" xfId="768" applyFont="1" applyFill="1" applyBorder="1" applyAlignment="1">
      <alignment horizontal="center" vertical="center"/>
    </xf>
    <xf numFmtId="0" fontId="66" fillId="31" borderId="24" xfId="768" applyFont="1" applyFill="1" applyBorder="1" applyAlignment="1">
      <alignment horizontal="center" vertical="center" wrapText="1"/>
    </xf>
    <xf numFmtId="0" fontId="66" fillId="31" borderId="25" xfId="768" applyFont="1" applyFill="1" applyBorder="1" applyAlignment="1">
      <alignment horizontal="center" vertical="center" wrapText="1"/>
    </xf>
    <xf numFmtId="0" fontId="66" fillId="31" borderId="26" xfId="768" applyFont="1" applyFill="1" applyBorder="1" applyAlignment="1">
      <alignment horizontal="center" vertical="center" wrapText="1"/>
    </xf>
    <xf numFmtId="0" fontId="66" fillId="31" borderId="27" xfId="768" applyFont="1" applyFill="1" applyBorder="1" applyAlignment="1">
      <alignment horizontal="center" vertical="center" wrapText="1"/>
    </xf>
    <xf numFmtId="0" fontId="66" fillId="31" borderId="5" xfId="768" applyFont="1" applyFill="1" applyBorder="1" applyAlignment="1">
      <alignment horizontal="center" vertical="center"/>
    </xf>
    <xf numFmtId="0" fontId="66" fillId="31" borderId="60" xfId="768" applyFont="1" applyFill="1" applyBorder="1" applyAlignment="1">
      <alignment horizontal="center" vertical="center" wrapText="1"/>
    </xf>
    <xf numFmtId="0" fontId="66" fillId="31" borderId="61" xfId="768" applyFont="1" applyFill="1" applyBorder="1" applyAlignment="1">
      <alignment horizontal="center" vertical="center" wrapText="1"/>
    </xf>
    <xf numFmtId="0" fontId="66" fillId="31" borderId="60" xfId="768" applyFont="1" applyFill="1" applyBorder="1" applyAlignment="1">
      <alignment horizontal="center" vertical="center"/>
    </xf>
    <xf numFmtId="0" fontId="67" fillId="32" borderId="4" xfId="768" applyFont="1" applyFill="1" applyBorder="1" applyAlignment="1">
      <alignment horizontal="justify" vertical="center" wrapText="1"/>
    </xf>
    <xf numFmtId="0" fontId="67" fillId="32" borderId="5" xfId="768" applyFont="1" applyFill="1" applyBorder="1" applyAlignment="1">
      <alignment horizontal="justify" vertical="center" wrapText="1"/>
    </xf>
    <xf numFmtId="0" fontId="66" fillId="32" borderId="4" xfId="768" applyFont="1" applyFill="1" applyBorder="1" applyAlignment="1">
      <alignment horizontal="justify" vertical="center" wrapText="1"/>
    </xf>
    <xf numFmtId="0" fontId="66" fillId="32" borderId="56" xfId="768" applyFont="1" applyFill="1" applyBorder="1" applyAlignment="1">
      <alignment horizontal="justify" vertical="center" wrapText="1"/>
    </xf>
    <xf numFmtId="0" fontId="67" fillId="32" borderId="4" xfId="768" applyFont="1" applyFill="1" applyBorder="1" applyAlignment="1">
      <alignment horizontal="justify" vertical="center"/>
    </xf>
    <xf numFmtId="0" fontId="67" fillId="32" borderId="5" xfId="768" applyFont="1" applyFill="1" applyBorder="1" applyAlignment="1">
      <alignment horizontal="justify" vertical="center"/>
    </xf>
    <xf numFmtId="0" fontId="66" fillId="32" borderId="5" xfId="768" applyFont="1" applyFill="1" applyBorder="1" applyAlignment="1">
      <alignment horizontal="justify" vertical="center" wrapText="1"/>
    </xf>
    <xf numFmtId="44" fontId="67" fillId="32" borderId="5" xfId="768" applyNumberFormat="1" applyFont="1" applyFill="1" applyBorder="1" applyAlignment="1">
      <alignment horizontal="justify" vertical="center"/>
    </xf>
    <xf numFmtId="0" fontId="66" fillId="32" borderId="5" xfId="768" applyFont="1" applyFill="1" applyBorder="1" applyAlignment="1">
      <alignment horizontal="justify" vertical="center"/>
    </xf>
    <xf numFmtId="0" fontId="67" fillId="32" borderId="57" xfId="768" applyFont="1" applyFill="1" applyBorder="1" applyAlignment="1">
      <alignment horizontal="justify" vertical="center"/>
    </xf>
    <xf numFmtId="0" fontId="67" fillId="32" borderId="60" xfId="768" applyFont="1" applyFill="1" applyBorder="1" applyAlignment="1">
      <alignment horizontal="justify" vertical="center"/>
    </xf>
    <xf numFmtId="0" fontId="66" fillId="32" borderId="57" xfId="768" applyFont="1" applyFill="1" applyBorder="1" applyAlignment="1">
      <alignment horizontal="justify" vertical="center"/>
    </xf>
    <xf numFmtId="0" fontId="66" fillId="32" borderId="60" xfId="768" applyFont="1" applyFill="1" applyBorder="1" applyAlignment="1">
      <alignment horizontal="justify" vertical="center"/>
    </xf>
    <xf numFmtId="44" fontId="66" fillId="32" borderId="60" xfId="768" applyNumberFormat="1" applyFont="1" applyFill="1" applyBorder="1" applyAlignment="1">
      <alignment horizontal="justify" vertical="center"/>
    </xf>
    <xf numFmtId="0" fontId="67" fillId="32" borderId="25" xfId="768" applyFont="1" applyFill="1" applyBorder="1" applyAlignment="1">
      <alignment horizontal="center" vertical="center"/>
    </xf>
    <xf numFmtId="0" fontId="66" fillId="31" borderId="27" xfId="768" applyFont="1" applyFill="1" applyBorder="1" applyAlignment="1">
      <alignment horizontal="center" vertical="center"/>
    </xf>
    <xf numFmtId="0" fontId="66" fillId="31" borderId="26" xfId="768" applyFont="1" applyFill="1" applyBorder="1" applyAlignment="1">
      <alignment horizontal="center" vertical="center"/>
    </xf>
    <xf numFmtId="0" fontId="66" fillId="31" borderId="61" xfId="768" applyFont="1" applyFill="1" applyBorder="1" applyAlignment="1">
      <alignment horizontal="center" vertical="center"/>
    </xf>
    <xf numFmtId="0" fontId="66" fillId="31" borderId="60" xfId="768" applyFont="1" applyFill="1" applyBorder="1" applyAlignment="1">
      <alignment horizontal="center" vertical="center"/>
    </xf>
    <xf numFmtId="0" fontId="66" fillId="31" borderId="24" xfId="768" applyFont="1" applyFill="1" applyBorder="1" applyAlignment="1">
      <alignment horizontal="center" vertical="center"/>
    </xf>
    <xf numFmtId="0" fontId="66" fillId="31" borderId="25" xfId="768" applyFont="1" applyFill="1" applyBorder="1" applyAlignment="1">
      <alignment horizontal="center" vertical="center"/>
    </xf>
    <xf numFmtId="0" fontId="66" fillId="31" borderId="62" xfId="768" applyFont="1" applyFill="1" applyBorder="1" applyAlignment="1">
      <alignment horizontal="center" vertical="center"/>
    </xf>
    <xf numFmtId="0" fontId="67" fillId="32" borderId="1" xfId="768" applyFont="1" applyFill="1" applyBorder="1" applyAlignment="1">
      <alignment horizontal="center" vertical="center"/>
    </xf>
    <xf numFmtId="0" fontId="67" fillId="32" borderId="2" xfId="768" applyFont="1" applyFill="1" applyBorder="1" applyAlignment="1">
      <alignment horizontal="center" vertical="center"/>
    </xf>
    <xf numFmtId="0" fontId="67" fillId="32" borderId="3" xfId="768" applyFont="1" applyFill="1" applyBorder="1" applyAlignment="1">
      <alignment horizontal="center" vertical="center"/>
    </xf>
    <xf numFmtId="0" fontId="67" fillId="32" borderId="4" xfId="768" applyFont="1" applyFill="1" applyBorder="1" applyAlignment="1">
      <alignment horizontal="center" vertical="center"/>
    </xf>
    <xf numFmtId="0" fontId="67" fillId="32" borderId="0" xfId="768" applyFont="1" applyFill="1" applyBorder="1" applyAlignment="1">
      <alignment horizontal="center" vertical="center"/>
    </xf>
    <xf numFmtId="0" fontId="67" fillId="32" borderId="5" xfId="768" applyFont="1" applyFill="1" applyBorder="1" applyAlignment="1">
      <alignment horizontal="center" vertical="center"/>
    </xf>
    <xf numFmtId="0" fontId="67" fillId="32" borderId="57" xfId="768" applyFont="1" applyFill="1" applyBorder="1" applyAlignment="1">
      <alignment horizontal="center" vertical="center"/>
    </xf>
    <xf numFmtId="0" fontId="67" fillId="32" borderId="58" xfId="768" applyFont="1" applyFill="1" applyBorder="1" applyAlignment="1">
      <alignment horizontal="center" vertical="center"/>
    </xf>
    <xf numFmtId="0" fontId="67" fillId="32" borderId="60" xfId="768" applyFont="1" applyFill="1" applyBorder="1" applyAlignment="1">
      <alignment horizontal="center" vertical="center"/>
    </xf>
    <xf numFmtId="0" fontId="67" fillId="32" borderId="61" xfId="768" applyFont="1" applyFill="1" applyBorder="1" applyAlignment="1">
      <alignment horizontal="center" vertical="center"/>
    </xf>
    <xf numFmtId="0" fontId="67" fillId="32" borderId="61" xfId="768" applyFont="1" applyFill="1" applyBorder="1" applyAlignment="1">
      <alignment horizontal="justify" vertical="center"/>
    </xf>
    <xf numFmtId="0" fontId="67" fillId="32" borderId="60" xfId="768" applyFont="1" applyFill="1" applyBorder="1" applyAlignment="1">
      <alignment horizontal="center" vertical="center"/>
    </xf>
    <xf numFmtId="0" fontId="67" fillId="32" borderId="67" xfId="768" applyFont="1" applyFill="1" applyBorder="1" applyAlignment="1">
      <alignment horizontal="center" vertical="center"/>
    </xf>
    <xf numFmtId="0" fontId="67" fillId="32" borderId="59" xfId="768" applyFont="1" applyFill="1" applyBorder="1" applyAlignment="1">
      <alignment horizontal="center" vertical="center"/>
    </xf>
    <xf numFmtId="0" fontId="66" fillId="31" borderId="29" xfId="768" applyFont="1" applyFill="1" applyBorder="1" applyAlignment="1">
      <alignment horizontal="center" vertical="center"/>
    </xf>
    <xf numFmtId="0" fontId="67" fillId="32" borderId="1" xfId="768" applyFont="1" applyFill="1" applyBorder="1" applyAlignment="1">
      <alignment horizontal="center" vertical="center" textRotation="91"/>
    </xf>
    <xf numFmtId="0" fontId="67" fillId="32" borderId="2" xfId="768" applyFont="1" applyFill="1" applyBorder="1" applyAlignment="1">
      <alignment horizontal="center" vertical="center" textRotation="91"/>
    </xf>
    <xf numFmtId="0" fontId="67" fillId="32" borderId="3" xfId="768" applyFont="1" applyFill="1" applyBorder="1" applyAlignment="1">
      <alignment horizontal="center" vertical="center" textRotation="91"/>
    </xf>
    <xf numFmtId="0" fontId="67" fillId="32" borderId="4" xfId="768" applyFont="1" applyFill="1" applyBorder="1" applyAlignment="1">
      <alignment horizontal="center" vertical="center" textRotation="91"/>
    </xf>
    <xf numFmtId="0" fontId="67" fillId="32" borderId="0" xfId="768" applyFont="1" applyFill="1" applyBorder="1" applyAlignment="1">
      <alignment horizontal="center" vertical="center" textRotation="91"/>
    </xf>
    <xf numFmtId="0" fontId="67" fillId="32" borderId="5" xfId="768" applyFont="1" applyFill="1" applyBorder="1" applyAlignment="1">
      <alignment horizontal="center" vertical="center" textRotation="91"/>
    </xf>
    <xf numFmtId="0" fontId="67" fillId="32" borderId="57" xfId="768" applyFont="1" applyFill="1" applyBorder="1" applyAlignment="1">
      <alignment horizontal="center" vertical="center" textRotation="91"/>
    </xf>
    <xf numFmtId="0" fontId="67" fillId="32" borderId="58" xfId="768" applyFont="1" applyFill="1" applyBorder="1" applyAlignment="1">
      <alignment horizontal="center" vertical="center" textRotation="91"/>
    </xf>
    <xf numFmtId="0" fontId="67" fillId="32" borderId="60" xfId="768" applyFont="1" applyFill="1" applyBorder="1" applyAlignment="1">
      <alignment horizontal="center" vertical="center" textRotation="91"/>
    </xf>
    <xf numFmtId="0" fontId="67" fillId="32" borderId="59" xfId="768" applyFont="1" applyFill="1" applyBorder="1" applyAlignment="1">
      <alignment horizontal="justify" vertical="center"/>
    </xf>
    <xf numFmtId="0" fontId="67" fillId="0" borderId="0" xfId="768" applyFont="1" applyAlignment="1">
      <alignment horizontal="center"/>
    </xf>
    <xf numFmtId="0" fontId="67" fillId="0" borderId="0" xfId="770" applyFont="1"/>
    <xf numFmtId="0" fontId="66" fillId="0" borderId="0" xfId="770" applyFont="1" applyAlignment="1">
      <alignment horizontal="center" vertical="center"/>
    </xf>
    <xf numFmtId="0" fontId="66" fillId="31" borderId="1" xfId="770" applyFont="1" applyFill="1" applyBorder="1" applyAlignment="1">
      <alignment horizontal="center" vertical="center"/>
    </xf>
    <xf numFmtId="0" fontId="66" fillId="31" borderId="2" xfId="770" applyFont="1" applyFill="1" applyBorder="1" applyAlignment="1">
      <alignment horizontal="center" vertical="center"/>
    </xf>
    <xf numFmtId="0" fontId="66" fillId="31" borderId="16" xfId="770" applyFont="1" applyFill="1" applyBorder="1" applyAlignment="1">
      <alignment horizontal="center" vertical="center"/>
    </xf>
    <xf numFmtId="0" fontId="66" fillId="31" borderId="4" xfId="770" applyFont="1" applyFill="1" applyBorder="1" applyAlignment="1">
      <alignment horizontal="center" vertical="center"/>
    </xf>
    <xf numFmtId="0" fontId="66" fillId="31" borderId="0" xfId="770" applyFont="1" applyFill="1" applyBorder="1" applyAlignment="1">
      <alignment horizontal="center" vertical="center"/>
    </xf>
    <xf numFmtId="0" fontId="66" fillId="31" borderId="56" xfId="770" applyFont="1" applyFill="1" applyBorder="1" applyAlignment="1">
      <alignment horizontal="center" vertical="center"/>
    </xf>
    <xf numFmtId="0" fontId="66" fillId="31" borderId="57" xfId="770" applyFont="1" applyFill="1" applyBorder="1" applyAlignment="1">
      <alignment horizontal="center" vertical="center"/>
    </xf>
    <xf numFmtId="0" fontId="66" fillId="31" borderId="58" xfId="770" applyFont="1" applyFill="1" applyBorder="1" applyAlignment="1">
      <alignment horizontal="center" vertical="center"/>
    </xf>
    <xf numFmtId="0" fontId="66" fillId="31" borderId="59" xfId="770" applyFont="1" applyFill="1" applyBorder="1" applyAlignment="1">
      <alignment horizontal="center" vertical="center"/>
    </xf>
    <xf numFmtId="0" fontId="66" fillId="31" borderId="64" xfId="770" applyFont="1" applyFill="1" applyBorder="1" applyAlignment="1">
      <alignment horizontal="center" vertical="center" wrapText="1"/>
    </xf>
    <xf numFmtId="0" fontId="66" fillId="31" borderId="25" xfId="770" applyFont="1" applyFill="1" applyBorder="1" applyAlignment="1">
      <alignment horizontal="center" vertical="center" wrapText="1"/>
    </xf>
    <xf numFmtId="0" fontId="66" fillId="31" borderId="26" xfId="770" applyFont="1" applyFill="1" applyBorder="1" applyAlignment="1">
      <alignment horizontal="center" vertical="center" wrapText="1"/>
    </xf>
    <xf numFmtId="0" fontId="66" fillId="31" borderId="27" xfId="770" applyFont="1" applyFill="1" applyBorder="1" applyAlignment="1">
      <alignment horizontal="center" vertical="center" wrapText="1"/>
    </xf>
    <xf numFmtId="0" fontId="66" fillId="33" borderId="60" xfId="770" applyFont="1" applyFill="1" applyBorder="1" applyAlignment="1">
      <alignment horizontal="center" vertical="center" wrapText="1"/>
    </xf>
    <xf numFmtId="0" fontId="66" fillId="31" borderId="61" xfId="770" applyFont="1" applyFill="1" applyBorder="1" applyAlignment="1">
      <alignment horizontal="center" vertical="center" wrapText="1"/>
    </xf>
    <xf numFmtId="0" fontId="66" fillId="31" borderId="65" xfId="770" applyFont="1" applyFill="1" applyBorder="1" applyAlignment="1">
      <alignment horizontal="center" vertical="center"/>
    </xf>
    <xf numFmtId="0" fontId="66" fillId="31" borderId="68" xfId="770" applyFont="1" applyFill="1" applyBorder="1" applyAlignment="1">
      <alignment horizontal="center" vertical="center"/>
    </xf>
    <xf numFmtId="0" fontId="66" fillId="31" borderId="66" xfId="770" applyFont="1" applyFill="1" applyBorder="1" applyAlignment="1">
      <alignment horizontal="center" vertical="center"/>
    </xf>
    <xf numFmtId="0" fontId="67" fillId="32" borderId="4" xfId="770" applyFont="1" applyFill="1" applyBorder="1" applyAlignment="1">
      <alignment horizontal="justify" vertical="center" wrapText="1"/>
    </xf>
    <xf numFmtId="0" fontId="67" fillId="32" borderId="0" xfId="770" applyFont="1" applyFill="1" applyAlignment="1">
      <alignment horizontal="justify" vertical="center" wrapText="1"/>
    </xf>
    <xf numFmtId="0" fontId="67" fillId="32" borderId="5" xfId="770" applyFont="1" applyFill="1" applyBorder="1" applyAlignment="1">
      <alignment horizontal="justify" vertical="center" wrapText="1"/>
    </xf>
    <xf numFmtId="0" fontId="67" fillId="32" borderId="4" xfId="770" applyFont="1" applyFill="1" applyBorder="1" applyAlignment="1">
      <alignment horizontal="justify" vertical="center" wrapText="1"/>
    </xf>
    <xf numFmtId="0" fontId="67" fillId="32" borderId="0" xfId="770" applyFont="1" applyFill="1" applyBorder="1" applyAlignment="1">
      <alignment horizontal="justify" vertical="center" wrapText="1"/>
    </xf>
    <xf numFmtId="0" fontId="67" fillId="32" borderId="56" xfId="770" applyFont="1" applyFill="1" applyBorder="1" applyAlignment="1">
      <alignment horizontal="justify" vertical="center" wrapText="1"/>
    </xf>
    <xf numFmtId="0" fontId="67" fillId="32" borderId="0" xfId="770" applyFont="1" applyFill="1" applyAlignment="1">
      <alignment horizontal="justify" vertical="center" wrapText="1"/>
    </xf>
    <xf numFmtId="44" fontId="67" fillId="32" borderId="5" xfId="770" applyNumberFormat="1" applyFont="1" applyFill="1" applyBorder="1" applyAlignment="1">
      <alignment horizontal="justify" vertical="center"/>
    </xf>
    <xf numFmtId="0" fontId="67" fillId="32" borderId="57" xfId="770" applyFont="1" applyFill="1" applyBorder="1" applyAlignment="1">
      <alignment horizontal="justify" vertical="center" wrapText="1"/>
    </xf>
    <xf numFmtId="0" fontId="67" fillId="32" borderId="58" xfId="770" applyFont="1" applyFill="1" applyBorder="1" applyAlignment="1">
      <alignment horizontal="justify" vertical="center" wrapText="1"/>
    </xf>
    <xf numFmtId="0" fontId="67" fillId="32" borderId="60" xfId="770" applyFont="1" applyFill="1" applyBorder="1" applyAlignment="1">
      <alignment horizontal="justify" vertical="center" wrapText="1"/>
    </xf>
    <xf numFmtId="0" fontId="66" fillId="32" borderId="57" xfId="770" applyFont="1" applyFill="1" applyBorder="1" applyAlignment="1">
      <alignment horizontal="justify" vertical="center" wrapText="1"/>
    </xf>
    <xf numFmtId="0" fontId="66" fillId="32" borderId="25" xfId="770" applyFont="1" applyFill="1" applyBorder="1" applyAlignment="1">
      <alignment horizontal="justify" vertical="center" wrapText="1"/>
    </xf>
    <xf numFmtId="0" fontId="66" fillId="32" borderId="62" xfId="770" applyFont="1" applyFill="1" applyBorder="1" applyAlignment="1">
      <alignment horizontal="justify" vertical="center" wrapText="1"/>
    </xf>
    <xf numFmtId="44" fontId="66" fillId="32" borderId="60" xfId="770" applyNumberFormat="1" applyFont="1" applyFill="1" applyBorder="1" applyAlignment="1">
      <alignment horizontal="justify" vertical="center" wrapText="1"/>
    </xf>
    <xf numFmtId="0" fontId="60" fillId="0" borderId="0" xfId="770" applyFont="1" applyAlignment="1">
      <alignment horizontal="center"/>
    </xf>
    <xf numFmtId="0" fontId="66" fillId="0" borderId="0" xfId="770" applyFont="1"/>
    <xf numFmtId="0" fontId="61" fillId="0" borderId="0" xfId="770" applyFont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wrapText="1"/>
    </xf>
    <xf numFmtId="0" fontId="62" fillId="0" borderId="0" xfId="0" applyFont="1" applyAlignment="1">
      <alignment wrapText="1"/>
    </xf>
    <xf numFmtId="171" fontId="20" fillId="0" borderId="0" xfId="0" applyNumberFormat="1" applyFont="1" applyAlignment="1">
      <alignment horizontal="center" wrapText="1"/>
    </xf>
    <xf numFmtId="171" fontId="20" fillId="0" borderId="0" xfId="0" applyNumberFormat="1" applyFont="1" applyAlignment="1">
      <alignment wrapText="1"/>
    </xf>
    <xf numFmtId="0" fontId="62" fillId="0" borderId="0" xfId="0" applyFont="1" applyAlignment="1"/>
    <xf numFmtId="4" fontId="63" fillId="0" borderId="69" xfId="0" applyNumberFormat="1" applyFont="1" applyBorder="1" applyAlignment="1">
      <alignment wrapText="1"/>
    </xf>
    <xf numFmtId="2" fontId="62" fillId="0" borderId="70" xfId="0" applyNumberFormat="1" applyFont="1" applyBorder="1" applyAlignment="1"/>
    <xf numFmtId="0" fontId="62" fillId="0" borderId="70" xfId="0" applyFont="1" applyBorder="1" applyAlignment="1">
      <alignment wrapText="1"/>
    </xf>
    <xf numFmtId="4" fontId="62" fillId="0" borderId="70" xfId="0" applyNumberFormat="1" applyFont="1" applyBorder="1" applyAlignment="1">
      <alignment wrapText="1"/>
    </xf>
    <xf numFmtId="2" fontId="62" fillId="0" borderId="0" xfId="0" applyNumberFormat="1" applyFont="1" applyAlignment="1">
      <alignment wrapText="1"/>
    </xf>
    <xf numFmtId="0" fontId="62" fillId="0" borderId="70" xfId="0" applyFont="1" applyBorder="1" applyAlignment="1">
      <alignment horizontal="left"/>
    </xf>
    <xf numFmtId="4" fontId="62" fillId="0" borderId="0" xfId="0" applyNumberFormat="1" applyFont="1" applyBorder="1" applyAlignment="1">
      <alignment wrapText="1"/>
    </xf>
    <xf numFmtId="0" fontId="62" fillId="0" borderId="0" xfId="0" applyFont="1" applyAlignment="1">
      <alignment horizontal="left" wrapText="1"/>
    </xf>
    <xf numFmtId="4" fontId="62" fillId="0" borderId="54" xfId="0" applyNumberFormat="1" applyFont="1" applyBorder="1" applyAlignment="1">
      <alignment wrapText="1"/>
    </xf>
    <xf numFmtId="4" fontId="62" fillId="0" borderId="69" xfId="0" applyNumberFormat="1" applyFont="1" applyBorder="1" applyAlignment="1">
      <alignment wrapText="1"/>
    </xf>
    <xf numFmtId="4" fontId="62" fillId="0" borderId="71" xfId="0" applyNumberFormat="1" applyFont="1" applyBorder="1" applyAlignment="1">
      <alignment wrapText="1"/>
    </xf>
    <xf numFmtId="4" fontId="62" fillId="0" borderId="72" xfId="0" applyNumberFormat="1" applyFont="1" applyBorder="1" applyAlignment="1">
      <alignment wrapText="1"/>
    </xf>
    <xf numFmtId="0" fontId="62" fillId="0" borderId="0" xfId="0" applyFont="1" applyAlignment="1">
      <alignment horizontal="left"/>
    </xf>
    <xf numFmtId="0" fontId="62" fillId="0" borderId="70" xfId="0" applyFont="1" applyBorder="1" applyAlignment="1">
      <alignment horizontal="left" wrapText="1"/>
    </xf>
    <xf numFmtId="0" fontId="0" fillId="0" borderId="0" xfId="0" applyAlignment="1"/>
    <xf numFmtId="2" fontId="62" fillId="0" borderId="70" xfId="0" applyNumberFormat="1" applyFont="1" applyBorder="1" applyAlignment="1">
      <alignment wrapText="1"/>
    </xf>
    <xf numFmtId="0" fontId="62" fillId="0" borderId="73" xfId="0" applyFont="1" applyBorder="1" applyAlignment="1">
      <alignment horizontal="left"/>
    </xf>
    <xf numFmtId="0" fontId="20" fillId="0" borderId="0" xfId="777" applyFont="1" applyAlignment="1">
      <alignment horizontal="center"/>
    </xf>
    <xf numFmtId="0" fontId="20" fillId="0" borderId="0" xfId="777" applyFont="1" applyAlignment="1">
      <alignment horizontal="center"/>
    </xf>
    <xf numFmtId="0" fontId="73" fillId="0" borderId="0" xfId="777" applyFont="1" applyAlignment="1">
      <alignment horizontal="center"/>
    </xf>
    <xf numFmtId="0" fontId="73" fillId="0" borderId="0" xfId="777" applyFont="1" applyAlignment="1"/>
    <xf numFmtId="0" fontId="74" fillId="0" borderId="74" xfId="0" applyFont="1" applyBorder="1" applyAlignment="1">
      <alignment horizontal="center" wrapText="1"/>
    </xf>
    <xf numFmtId="0" fontId="74" fillId="0" borderId="69" xfId="0" applyFont="1" applyBorder="1" applyAlignment="1">
      <alignment horizontal="center"/>
    </xf>
    <xf numFmtId="0" fontId="74" fillId="0" borderId="73" xfId="0" applyFont="1" applyBorder="1" applyAlignment="1">
      <alignment horizontal="center" wrapText="1"/>
    </xf>
    <xf numFmtId="0" fontId="74" fillId="0" borderId="71" xfId="0" applyFont="1" applyBorder="1" applyAlignment="1">
      <alignment horizontal="center" wrapText="1"/>
    </xf>
    <xf numFmtId="0" fontId="74" fillId="0" borderId="75" xfId="0" applyFont="1" applyBorder="1" applyAlignment="1">
      <alignment horizontal="center" wrapText="1"/>
    </xf>
    <xf numFmtId="0" fontId="74" fillId="0" borderId="72" xfId="0" applyFont="1" applyBorder="1" applyAlignment="1">
      <alignment horizontal="center" wrapText="1"/>
    </xf>
    <xf numFmtId="0" fontId="0" fillId="0" borderId="74" xfId="0" applyBorder="1" applyAlignment="1">
      <alignment horizontal="center"/>
    </xf>
    <xf numFmtId="0" fontId="0" fillId="0" borderId="0" xfId="0" applyBorder="1"/>
    <xf numFmtId="44" fontId="0" fillId="0" borderId="74" xfId="0" applyNumberFormat="1" applyBorder="1" applyAlignment="1">
      <alignment horizontal="left" wrapText="1"/>
    </xf>
    <xf numFmtId="44" fontId="0" fillId="0" borderId="72" xfId="0" applyNumberFormat="1" applyBorder="1" applyAlignment="1">
      <alignment horizontal="left" wrapText="1"/>
    </xf>
    <xf numFmtId="44" fontId="0" fillId="0" borderId="76" xfId="0" applyNumberFormat="1" applyBorder="1" applyAlignment="1">
      <alignment horizontal="left" wrapText="1"/>
    </xf>
    <xf numFmtId="0" fontId="0" fillId="0" borderId="77" xfId="0" applyBorder="1" applyAlignment="1">
      <alignment horizontal="center"/>
    </xf>
    <xf numFmtId="0" fontId="0" fillId="0" borderId="78" xfId="0" applyBorder="1"/>
    <xf numFmtId="44" fontId="0" fillId="0" borderId="77" xfId="0" applyNumberFormat="1" applyBorder="1" applyAlignment="1">
      <alignment horizontal="left" wrapText="1"/>
    </xf>
    <xf numFmtId="44" fontId="0" fillId="0" borderId="0" xfId="0" applyNumberFormat="1" applyBorder="1" applyAlignment="1">
      <alignment horizontal="left" wrapText="1"/>
    </xf>
    <xf numFmtId="44" fontId="0" fillId="0" borderId="79" xfId="0" applyNumberFormat="1" applyBorder="1" applyAlignment="1">
      <alignment horizontal="left" wrapText="1"/>
    </xf>
    <xf numFmtId="0" fontId="0" fillId="0" borderId="69" xfId="0" applyBorder="1" applyAlignment="1">
      <alignment horizontal="center"/>
    </xf>
    <xf numFmtId="0" fontId="0" fillId="0" borderId="22" xfId="0" applyBorder="1"/>
    <xf numFmtId="44" fontId="0" fillId="0" borderId="80" xfId="0" applyNumberFormat="1" applyBorder="1" applyAlignment="1">
      <alignment horizontal="left" wrapText="1"/>
    </xf>
    <xf numFmtId="44" fontId="0" fillId="0" borderId="54" xfId="0" applyNumberFormat="1" applyBorder="1" applyAlignment="1">
      <alignment horizontal="left" wrapText="1"/>
    </xf>
    <xf numFmtId="44" fontId="0" fillId="0" borderId="81" xfId="0" applyNumberFormat="1" applyBorder="1" applyAlignment="1">
      <alignment horizontal="left" wrapText="1"/>
    </xf>
    <xf numFmtId="0" fontId="0" fillId="0" borderId="79" xfId="0" applyBorder="1"/>
    <xf numFmtId="44" fontId="12" fillId="0" borderId="0" xfId="777" applyNumberFormat="1"/>
    <xf numFmtId="0" fontId="0" fillId="0" borderId="22" xfId="0" applyBorder="1" applyAlignment="1">
      <alignment horizontal="center"/>
    </xf>
    <xf numFmtId="0" fontId="0" fillId="0" borderId="73" xfId="0" applyFont="1" applyBorder="1"/>
    <xf numFmtId="44" fontId="0" fillId="0" borderId="73" xfId="0" applyNumberFormat="1" applyFont="1" applyBorder="1" applyAlignment="1">
      <alignment horizontal="left" wrapText="1"/>
    </xf>
    <xf numFmtId="44" fontId="0" fillId="0" borderId="71" xfId="0" applyNumberFormat="1" applyFont="1" applyBorder="1" applyAlignment="1">
      <alignment horizontal="left" wrapText="1"/>
    </xf>
    <xf numFmtId="44" fontId="0" fillId="0" borderId="75" xfId="0" applyNumberFormat="1" applyFont="1" applyBorder="1" applyAlignment="1">
      <alignment horizontal="left" wrapText="1"/>
    </xf>
    <xf numFmtId="44" fontId="75" fillId="0" borderId="0" xfId="777" applyNumberFormat="1" applyFont="1" applyFill="1" applyBorder="1" applyAlignment="1">
      <alignment horizontal="left" wrapText="1"/>
    </xf>
    <xf numFmtId="44" fontId="73" fillId="0" borderId="0" xfId="777" applyNumberFormat="1" applyFont="1" applyAlignment="1"/>
    <xf numFmtId="0" fontId="75" fillId="0" borderId="0" xfId="777" applyFont="1" applyBorder="1"/>
    <xf numFmtId="44" fontId="75" fillId="0" borderId="0" xfId="777" applyNumberFormat="1" applyFont="1" applyBorder="1" applyAlignment="1">
      <alignment horizontal="left" wrapText="1"/>
    </xf>
    <xf numFmtId="0" fontId="73" fillId="0" borderId="0" xfId="777" applyFont="1" applyAlignment="1">
      <alignment horizontal="center"/>
    </xf>
    <xf numFmtId="0" fontId="76" fillId="0" borderId="74" xfId="0" applyFont="1" applyBorder="1"/>
    <xf numFmtId="0" fontId="77" fillId="0" borderId="72" xfId="0" applyFont="1" applyBorder="1" applyAlignment="1">
      <alignment horizontal="center"/>
    </xf>
    <xf numFmtId="0" fontId="77" fillId="0" borderId="72" xfId="0" applyFont="1" applyBorder="1" applyAlignment="1"/>
    <xf numFmtId="0" fontId="0" fillId="0" borderId="77" xfId="0" applyBorder="1" applyAlignment="1">
      <alignment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/>
    <xf numFmtId="44" fontId="0" fillId="0" borderId="74" xfId="0" applyNumberFormat="1" applyBorder="1" applyAlignment="1">
      <alignment wrapText="1"/>
    </xf>
    <xf numFmtId="44" fontId="0" fillId="0" borderId="72" xfId="0" applyNumberFormat="1" applyBorder="1" applyAlignment="1">
      <alignment wrapText="1"/>
    </xf>
    <xf numFmtId="44" fontId="0" fillId="0" borderId="76" xfId="0" applyNumberFormat="1" applyBorder="1" applyAlignment="1">
      <alignment wrapText="1"/>
    </xf>
    <xf numFmtId="44" fontId="0" fillId="0" borderId="77" xfId="0" applyNumberFormat="1" applyBorder="1" applyAlignment="1">
      <alignment wrapText="1"/>
    </xf>
    <xf numFmtId="44" fontId="0" fillId="0" borderId="0" xfId="0" applyNumberFormat="1" applyBorder="1" applyAlignment="1">
      <alignment wrapText="1"/>
    </xf>
    <xf numFmtId="44" fontId="0" fillId="0" borderId="79" xfId="0" applyNumberFormat="1" applyBorder="1" applyAlignment="1">
      <alignment wrapText="1"/>
    </xf>
    <xf numFmtId="4" fontId="0" fillId="0" borderId="77" xfId="0" applyNumberFormat="1" applyBorder="1" applyAlignment="1">
      <alignment wrapText="1"/>
    </xf>
    <xf numFmtId="4" fontId="0" fillId="0" borderId="0" xfId="0" applyNumberFormat="1" applyBorder="1" applyAlignment="1">
      <alignment wrapText="1"/>
    </xf>
    <xf numFmtId="4" fontId="0" fillId="0" borderId="79" xfId="0" applyNumberFormat="1" applyBorder="1" applyAlignment="1">
      <alignment wrapText="1"/>
    </xf>
    <xf numFmtId="0" fontId="0" fillId="0" borderId="77" xfId="0" applyBorder="1"/>
    <xf numFmtId="0" fontId="0" fillId="0" borderId="73" xfId="0" applyFont="1" applyBorder="1" applyAlignment="1">
      <alignment wrapText="1"/>
    </xf>
    <xf numFmtId="0" fontId="0" fillId="0" borderId="71" xfId="0" applyFont="1" applyBorder="1" applyAlignment="1">
      <alignment wrapText="1"/>
    </xf>
    <xf numFmtId="44" fontId="0" fillId="0" borderId="80" xfId="0" applyNumberFormat="1" applyFont="1" applyBorder="1" applyAlignment="1">
      <alignment wrapText="1"/>
    </xf>
    <xf numFmtId="44" fontId="0" fillId="0" borderId="54" xfId="0" applyNumberFormat="1" applyFont="1" applyBorder="1" applyAlignment="1">
      <alignment wrapText="1"/>
    </xf>
    <xf numFmtId="44" fontId="0" fillId="0" borderId="81" xfId="0" applyNumberFormat="1" applyFont="1" applyBorder="1" applyAlignment="1">
      <alignment wrapText="1"/>
    </xf>
  </cellXfs>
  <cellStyles count="778">
    <cellStyle name="20% - Énfasis1 10" xfId="4"/>
    <cellStyle name="20% - Énfasis1 11" xfId="5"/>
    <cellStyle name="20% - Énfasis1 12" xfId="6"/>
    <cellStyle name="20% - Énfasis1 13" xfId="7"/>
    <cellStyle name="20% - Énfasis1 14" xfId="8"/>
    <cellStyle name="20% - Énfasis1 15" xfId="9"/>
    <cellStyle name="20% - Énfasis1 16" xfId="10"/>
    <cellStyle name="20% - Énfasis1 17" xfId="11"/>
    <cellStyle name="20% - Énfasis1 18" xfId="12"/>
    <cellStyle name="20% - Énfasis1 2" xfId="13"/>
    <cellStyle name="20% - Énfasis1 3" xfId="14"/>
    <cellStyle name="20% - Énfasis1 4" xfId="15"/>
    <cellStyle name="20% - Énfasis1 5" xfId="16"/>
    <cellStyle name="20% - Énfasis1 6" xfId="17"/>
    <cellStyle name="20% - Énfasis1 7" xfId="18"/>
    <cellStyle name="20% - Énfasis1 8" xfId="19"/>
    <cellStyle name="20% - Énfasis1 9" xfId="20"/>
    <cellStyle name="20% - Énfasis2 10" xfId="21"/>
    <cellStyle name="20% - Énfasis2 11" xfId="22"/>
    <cellStyle name="20% - Énfasis2 12" xfId="23"/>
    <cellStyle name="20% - Énfasis2 13" xfId="24"/>
    <cellStyle name="20% - Énfasis2 14" xfId="25"/>
    <cellStyle name="20% - Énfasis2 15" xfId="26"/>
    <cellStyle name="20% - Énfasis2 16" xfId="27"/>
    <cellStyle name="20% - Énfasis2 17" xfId="28"/>
    <cellStyle name="20% - Énfasis2 18" xfId="29"/>
    <cellStyle name="20% - Énfasis2 2" xfId="30"/>
    <cellStyle name="20% - Énfasis2 3" xfId="31"/>
    <cellStyle name="20% - Énfasis2 4" xfId="32"/>
    <cellStyle name="20% - Énfasis2 5" xfId="33"/>
    <cellStyle name="20% - Énfasis2 6" xfId="34"/>
    <cellStyle name="20% - Énfasis2 7" xfId="35"/>
    <cellStyle name="20% - Énfasis2 8" xfId="36"/>
    <cellStyle name="20% - Énfasis2 9" xfId="37"/>
    <cellStyle name="20% - Énfasis3 10" xfId="38"/>
    <cellStyle name="20% - Énfasis3 11" xfId="39"/>
    <cellStyle name="20% - Énfasis3 12" xfId="40"/>
    <cellStyle name="20% - Énfasis3 13" xfId="41"/>
    <cellStyle name="20% - Énfasis3 14" xfId="42"/>
    <cellStyle name="20% - Énfasis3 15" xfId="43"/>
    <cellStyle name="20% - Énfasis3 16" xfId="44"/>
    <cellStyle name="20% - Énfasis3 17" xfId="45"/>
    <cellStyle name="20% - Énfasis3 18" xfId="46"/>
    <cellStyle name="20% - Énfasis3 2" xfId="47"/>
    <cellStyle name="20% - Énfasis3 3" xfId="48"/>
    <cellStyle name="20% - Énfasis3 4" xfId="49"/>
    <cellStyle name="20% - Énfasis3 5" xfId="50"/>
    <cellStyle name="20% - Énfasis3 6" xfId="51"/>
    <cellStyle name="20% - Énfasis3 7" xfId="52"/>
    <cellStyle name="20% - Énfasis3 8" xfId="53"/>
    <cellStyle name="20% - Énfasis3 9" xfId="54"/>
    <cellStyle name="20% - Énfasis4 10" xfId="55"/>
    <cellStyle name="20% - Énfasis4 11" xfId="56"/>
    <cellStyle name="20% - Énfasis4 12" xfId="57"/>
    <cellStyle name="20% - Énfasis4 13" xfId="58"/>
    <cellStyle name="20% - Énfasis4 14" xfId="59"/>
    <cellStyle name="20% - Énfasis4 15" xfId="60"/>
    <cellStyle name="20% - Énfasis4 16" xfId="61"/>
    <cellStyle name="20% - Énfasis4 17" xfId="62"/>
    <cellStyle name="20% - Énfasis4 18" xfId="63"/>
    <cellStyle name="20% - Énfasis4 2" xfId="64"/>
    <cellStyle name="20% - Énfasis4 3" xfId="65"/>
    <cellStyle name="20% - Énfasis4 4" xfId="66"/>
    <cellStyle name="20% - Énfasis4 5" xfId="67"/>
    <cellStyle name="20% - Énfasis4 6" xfId="68"/>
    <cellStyle name="20% - Énfasis4 7" xfId="69"/>
    <cellStyle name="20% - Énfasis4 8" xfId="70"/>
    <cellStyle name="20% - Énfasis4 9" xfId="71"/>
    <cellStyle name="20% - Énfasis5 10" xfId="72"/>
    <cellStyle name="20% - Énfasis5 11" xfId="73"/>
    <cellStyle name="20% - Énfasis5 12" xfId="74"/>
    <cellStyle name="20% - Énfasis5 13" xfId="75"/>
    <cellStyle name="20% - Énfasis5 14" xfId="76"/>
    <cellStyle name="20% - Énfasis5 15" xfId="77"/>
    <cellStyle name="20% - Énfasis5 16" xfId="78"/>
    <cellStyle name="20% - Énfasis5 17" xfId="79"/>
    <cellStyle name="20% - Énfasis5 18" xfId="80"/>
    <cellStyle name="20% - Énfasis5 2" xfId="81"/>
    <cellStyle name="20% - Énfasis5 3" xfId="82"/>
    <cellStyle name="20% - Énfasis5 4" xfId="83"/>
    <cellStyle name="20% - Énfasis5 5" xfId="84"/>
    <cellStyle name="20% - Énfasis5 6" xfId="85"/>
    <cellStyle name="20% - Énfasis5 7" xfId="86"/>
    <cellStyle name="20% - Énfasis5 8" xfId="87"/>
    <cellStyle name="20% - Énfasis5 9" xfId="88"/>
    <cellStyle name="20% - Énfasis6 10" xfId="89"/>
    <cellStyle name="20% - Énfasis6 11" xfId="90"/>
    <cellStyle name="20% - Énfasis6 12" xfId="91"/>
    <cellStyle name="20% - Énfasis6 13" xfId="92"/>
    <cellStyle name="20% - Énfasis6 14" xfId="93"/>
    <cellStyle name="20% - Énfasis6 15" xfId="94"/>
    <cellStyle name="20% - Énfasis6 16" xfId="95"/>
    <cellStyle name="20% - Énfasis6 17" xfId="96"/>
    <cellStyle name="20% - Énfasis6 18" xfId="97"/>
    <cellStyle name="20% - Énfasis6 2" xfId="98"/>
    <cellStyle name="20% - Énfasis6 3" xfId="99"/>
    <cellStyle name="20% - Énfasis6 4" xfId="100"/>
    <cellStyle name="20% - Énfasis6 5" xfId="101"/>
    <cellStyle name="20% - Énfasis6 6" xfId="102"/>
    <cellStyle name="20% - Énfasis6 7" xfId="103"/>
    <cellStyle name="20% - Énfasis6 8" xfId="104"/>
    <cellStyle name="20% - Énfasis6 9" xfId="105"/>
    <cellStyle name="40% - Énfasis1 10" xfId="106"/>
    <cellStyle name="40% - Énfasis1 11" xfId="107"/>
    <cellStyle name="40% - Énfasis1 12" xfId="108"/>
    <cellStyle name="40% - Énfasis1 13" xfId="109"/>
    <cellStyle name="40% - Énfasis1 14" xfId="110"/>
    <cellStyle name="40% - Énfasis1 15" xfId="111"/>
    <cellStyle name="40% - Énfasis1 16" xfId="112"/>
    <cellStyle name="40% - Énfasis1 17" xfId="113"/>
    <cellStyle name="40% - Énfasis1 18" xfId="114"/>
    <cellStyle name="40% - Énfasis1 2" xfId="115"/>
    <cellStyle name="40% - Énfasis1 3" xfId="116"/>
    <cellStyle name="40% - Énfasis1 4" xfId="117"/>
    <cellStyle name="40% - Énfasis1 5" xfId="118"/>
    <cellStyle name="40% - Énfasis1 6" xfId="119"/>
    <cellStyle name="40% - Énfasis1 7" xfId="120"/>
    <cellStyle name="40% - Énfasis1 8" xfId="121"/>
    <cellStyle name="40% - Énfasis1 9" xfId="122"/>
    <cellStyle name="40% - Énfasis2 10" xfId="123"/>
    <cellStyle name="40% - Énfasis2 11" xfId="124"/>
    <cellStyle name="40% - Énfasis2 12" xfId="125"/>
    <cellStyle name="40% - Énfasis2 13" xfId="126"/>
    <cellStyle name="40% - Énfasis2 14" xfId="127"/>
    <cellStyle name="40% - Énfasis2 15" xfId="128"/>
    <cellStyle name="40% - Énfasis2 16" xfId="129"/>
    <cellStyle name="40% - Énfasis2 17" xfId="130"/>
    <cellStyle name="40% - Énfasis2 18" xfId="131"/>
    <cellStyle name="40% - Énfasis2 2" xfId="132"/>
    <cellStyle name="40% - Énfasis2 3" xfId="133"/>
    <cellStyle name="40% - Énfasis2 4" xfId="134"/>
    <cellStyle name="40% - Énfasis2 5" xfId="135"/>
    <cellStyle name="40% - Énfasis2 6" xfId="136"/>
    <cellStyle name="40% - Énfasis2 7" xfId="137"/>
    <cellStyle name="40% - Énfasis2 8" xfId="138"/>
    <cellStyle name="40% - Énfasis2 9" xfId="139"/>
    <cellStyle name="40% - Énfasis3 10" xfId="140"/>
    <cellStyle name="40% - Énfasis3 11" xfId="141"/>
    <cellStyle name="40% - Énfasis3 12" xfId="142"/>
    <cellStyle name="40% - Énfasis3 13" xfId="143"/>
    <cellStyle name="40% - Énfasis3 14" xfId="144"/>
    <cellStyle name="40% - Énfasis3 15" xfId="145"/>
    <cellStyle name="40% - Énfasis3 16" xfId="146"/>
    <cellStyle name="40% - Énfasis3 17" xfId="147"/>
    <cellStyle name="40% - Énfasis3 18" xfId="148"/>
    <cellStyle name="40% - Énfasis3 2" xfId="149"/>
    <cellStyle name="40% - Énfasis3 3" xfId="150"/>
    <cellStyle name="40% - Énfasis3 4" xfId="151"/>
    <cellStyle name="40% - Énfasis3 5" xfId="152"/>
    <cellStyle name="40% - Énfasis3 6" xfId="153"/>
    <cellStyle name="40% - Énfasis3 7" xfId="154"/>
    <cellStyle name="40% - Énfasis3 8" xfId="155"/>
    <cellStyle name="40% - Énfasis3 9" xfId="156"/>
    <cellStyle name="40% - Énfasis4 10" xfId="157"/>
    <cellStyle name="40% - Énfasis4 11" xfId="158"/>
    <cellStyle name="40% - Énfasis4 12" xfId="159"/>
    <cellStyle name="40% - Énfasis4 13" xfId="160"/>
    <cellStyle name="40% - Énfasis4 14" xfId="161"/>
    <cellStyle name="40% - Énfasis4 15" xfId="162"/>
    <cellStyle name="40% - Énfasis4 16" xfId="163"/>
    <cellStyle name="40% - Énfasis4 17" xfId="164"/>
    <cellStyle name="40% - Énfasis4 18" xfId="165"/>
    <cellStyle name="40% - Énfasis4 2" xfId="166"/>
    <cellStyle name="40% - Énfasis4 3" xfId="167"/>
    <cellStyle name="40% - Énfasis4 4" xfId="168"/>
    <cellStyle name="40% - Énfasis4 5" xfId="169"/>
    <cellStyle name="40% - Énfasis4 6" xfId="170"/>
    <cellStyle name="40% - Énfasis4 7" xfId="171"/>
    <cellStyle name="40% - Énfasis4 8" xfId="172"/>
    <cellStyle name="40% - Énfasis4 9" xfId="173"/>
    <cellStyle name="40% - Énfasis5 10" xfId="174"/>
    <cellStyle name="40% - Énfasis5 11" xfId="175"/>
    <cellStyle name="40% - Énfasis5 12" xfId="176"/>
    <cellStyle name="40% - Énfasis5 13" xfId="177"/>
    <cellStyle name="40% - Énfasis5 14" xfId="178"/>
    <cellStyle name="40% - Énfasis5 15" xfId="179"/>
    <cellStyle name="40% - Énfasis5 16" xfId="180"/>
    <cellStyle name="40% - Énfasis5 17" xfId="181"/>
    <cellStyle name="40% - Énfasis5 18" xfId="182"/>
    <cellStyle name="40% - Énfasis5 2" xfId="183"/>
    <cellStyle name="40% - Énfasis5 3" xfId="184"/>
    <cellStyle name="40% - Énfasis5 4" xfId="185"/>
    <cellStyle name="40% - Énfasis5 5" xfId="186"/>
    <cellStyle name="40% - Énfasis5 6" xfId="187"/>
    <cellStyle name="40% - Énfasis5 7" xfId="188"/>
    <cellStyle name="40% - Énfasis5 8" xfId="189"/>
    <cellStyle name="40% - Énfasis5 9" xfId="190"/>
    <cellStyle name="40% - Énfasis6 10" xfId="191"/>
    <cellStyle name="40% - Énfasis6 11" xfId="192"/>
    <cellStyle name="40% - Énfasis6 12" xfId="193"/>
    <cellStyle name="40% - Énfasis6 13" xfId="194"/>
    <cellStyle name="40% - Énfasis6 14" xfId="195"/>
    <cellStyle name="40% - Énfasis6 15" xfId="196"/>
    <cellStyle name="40% - Énfasis6 16" xfId="197"/>
    <cellStyle name="40% - Énfasis6 17" xfId="198"/>
    <cellStyle name="40% - Énfasis6 18" xfId="199"/>
    <cellStyle name="40% - Énfasis6 2" xfId="200"/>
    <cellStyle name="40% - Énfasis6 3" xfId="201"/>
    <cellStyle name="40% - Énfasis6 4" xfId="202"/>
    <cellStyle name="40% - Énfasis6 5" xfId="203"/>
    <cellStyle name="40% - Énfasis6 6" xfId="204"/>
    <cellStyle name="40% - Énfasis6 7" xfId="205"/>
    <cellStyle name="40% - Énfasis6 8" xfId="206"/>
    <cellStyle name="40% - Énfasis6 9" xfId="207"/>
    <cellStyle name="60% - Énfasis1 10" xfId="208"/>
    <cellStyle name="60% - Énfasis1 11" xfId="209"/>
    <cellStyle name="60% - Énfasis1 12" xfId="210"/>
    <cellStyle name="60% - Énfasis1 13" xfId="211"/>
    <cellStyle name="60% - Énfasis1 14" xfId="212"/>
    <cellStyle name="60% - Énfasis1 15" xfId="213"/>
    <cellStyle name="60% - Énfasis1 16" xfId="214"/>
    <cellStyle name="60% - Énfasis1 17" xfId="215"/>
    <cellStyle name="60% - Énfasis1 18" xfId="216"/>
    <cellStyle name="60% - Énfasis1 2" xfId="217"/>
    <cellStyle name="60% - Énfasis1 3" xfId="218"/>
    <cellStyle name="60% - Énfasis1 4" xfId="219"/>
    <cellStyle name="60% - Énfasis1 5" xfId="220"/>
    <cellStyle name="60% - Énfasis1 6" xfId="221"/>
    <cellStyle name="60% - Énfasis1 7" xfId="222"/>
    <cellStyle name="60% - Énfasis1 8" xfId="223"/>
    <cellStyle name="60% - Énfasis1 9" xfId="224"/>
    <cellStyle name="60% - Énfasis2 10" xfId="225"/>
    <cellStyle name="60% - Énfasis2 11" xfId="226"/>
    <cellStyle name="60% - Énfasis2 12" xfId="227"/>
    <cellStyle name="60% - Énfasis2 13" xfId="228"/>
    <cellStyle name="60% - Énfasis2 14" xfId="229"/>
    <cellStyle name="60% - Énfasis2 15" xfId="230"/>
    <cellStyle name="60% - Énfasis2 16" xfId="231"/>
    <cellStyle name="60% - Énfasis2 17" xfId="232"/>
    <cellStyle name="60% - Énfasis2 18" xfId="233"/>
    <cellStyle name="60% - Énfasis2 2" xfId="234"/>
    <cellStyle name="60% - Énfasis2 3" xfId="235"/>
    <cellStyle name="60% - Énfasis2 4" xfId="236"/>
    <cellStyle name="60% - Énfasis2 5" xfId="237"/>
    <cellStyle name="60% - Énfasis2 6" xfId="238"/>
    <cellStyle name="60% - Énfasis2 7" xfId="239"/>
    <cellStyle name="60% - Énfasis2 8" xfId="240"/>
    <cellStyle name="60% - Énfasis2 9" xfId="241"/>
    <cellStyle name="60% - Énfasis3 10" xfId="242"/>
    <cellStyle name="60% - Énfasis3 11" xfId="243"/>
    <cellStyle name="60% - Énfasis3 12" xfId="244"/>
    <cellStyle name="60% - Énfasis3 13" xfId="245"/>
    <cellStyle name="60% - Énfasis3 14" xfId="246"/>
    <cellStyle name="60% - Énfasis3 15" xfId="247"/>
    <cellStyle name="60% - Énfasis3 16" xfId="248"/>
    <cellStyle name="60% - Énfasis3 17" xfId="249"/>
    <cellStyle name="60% - Énfasis3 18" xfId="250"/>
    <cellStyle name="60% - Énfasis3 2" xfId="251"/>
    <cellStyle name="60% - Énfasis3 3" xfId="252"/>
    <cellStyle name="60% - Énfasis3 4" xfId="253"/>
    <cellStyle name="60% - Énfasis3 5" xfId="254"/>
    <cellStyle name="60% - Énfasis3 6" xfId="255"/>
    <cellStyle name="60% - Énfasis3 7" xfId="256"/>
    <cellStyle name="60% - Énfasis3 8" xfId="257"/>
    <cellStyle name="60% - Énfasis3 9" xfId="258"/>
    <cellStyle name="60% - Énfasis4 10" xfId="259"/>
    <cellStyle name="60% - Énfasis4 11" xfId="260"/>
    <cellStyle name="60% - Énfasis4 12" xfId="261"/>
    <cellStyle name="60% - Énfasis4 13" xfId="262"/>
    <cellStyle name="60% - Énfasis4 14" xfId="263"/>
    <cellStyle name="60% - Énfasis4 15" xfId="264"/>
    <cellStyle name="60% - Énfasis4 16" xfId="265"/>
    <cellStyle name="60% - Énfasis4 17" xfId="266"/>
    <cellStyle name="60% - Énfasis4 18" xfId="267"/>
    <cellStyle name="60% - Énfasis4 2" xfId="268"/>
    <cellStyle name="60% - Énfasis4 3" xfId="269"/>
    <cellStyle name="60% - Énfasis4 4" xfId="270"/>
    <cellStyle name="60% - Énfasis4 5" xfId="271"/>
    <cellStyle name="60% - Énfasis4 6" xfId="272"/>
    <cellStyle name="60% - Énfasis4 7" xfId="273"/>
    <cellStyle name="60% - Énfasis4 8" xfId="274"/>
    <cellStyle name="60% - Énfasis4 9" xfId="275"/>
    <cellStyle name="60% - Énfasis5 10" xfId="276"/>
    <cellStyle name="60% - Énfasis5 11" xfId="277"/>
    <cellStyle name="60% - Énfasis5 12" xfId="278"/>
    <cellStyle name="60% - Énfasis5 13" xfId="279"/>
    <cellStyle name="60% - Énfasis5 14" xfId="280"/>
    <cellStyle name="60% - Énfasis5 15" xfId="281"/>
    <cellStyle name="60% - Énfasis5 16" xfId="282"/>
    <cellStyle name="60% - Énfasis5 17" xfId="283"/>
    <cellStyle name="60% - Énfasis5 18" xfId="284"/>
    <cellStyle name="60% - Énfasis5 2" xfId="285"/>
    <cellStyle name="60% - Énfasis5 3" xfId="286"/>
    <cellStyle name="60% - Énfasis5 4" xfId="287"/>
    <cellStyle name="60% - Énfasis5 5" xfId="288"/>
    <cellStyle name="60% - Énfasis5 6" xfId="289"/>
    <cellStyle name="60% - Énfasis5 7" xfId="290"/>
    <cellStyle name="60% - Énfasis5 8" xfId="291"/>
    <cellStyle name="60% - Énfasis5 9" xfId="292"/>
    <cellStyle name="60% - Énfasis6 10" xfId="293"/>
    <cellStyle name="60% - Énfasis6 11" xfId="294"/>
    <cellStyle name="60% - Énfasis6 12" xfId="295"/>
    <cellStyle name="60% - Énfasis6 13" xfId="296"/>
    <cellStyle name="60% - Énfasis6 14" xfId="297"/>
    <cellStyle name="60% - Énfasis6 15" xfId="298"/>
    <cellStyle name="60% - Énfasis6 16" xfId="299"/>
    <cellStyle name="60% - Énfasis6 17" xfId="300"/>
    <cellStyle name="60% - Énfasis6 18" xfId="301"/>
    <cellStyle name="60% - Énfasis6 2" xfId="302"/>
    <cellStyle name="60% - Énfasis6 3" xfId="303"/>
    <cellStyle name="60% - Énfasis6 4" xfId="304"/>
    <cellStyle name="60% - Énfasis6 5" xfId="305"/>
    <cellStyle name="60% - Énfasis6 6" xfId="306"/>
    <cellStyle name="60% - Énfasis6 7" xfId="307"/>
    <cellStyle name="60% - Énfasis6 8" xfId="308"/>
    <cellStyle name="60% - Énfasis6 9" xfId="309"/>
    <cellStyle name="Buena 10" xfId="310"/>
    <cellStyle name="Buena 11" xfId="311"/>
    <cellStyle name="Buena 12" xfId="312"/>
    <cellStyle name="Buena 13" xfId="313"/>
    <cellStyle name="Buena 14" xfId="314"/>
    <cellStyle name="Buena 15" xfId="315"/>
    <cellStyle name="Buena 16" xfId="316"/>
    <cellStyle name="Buena 17" xfId="317"/>
    <cellStyle name="Buena 18" xfId="318"/>
    <cellStyle name="Buena 2" xfId="319"/>
    <cellStyle name="Buena 3" xfId="320"/>
    <cellStyle name="Buena 4" xfId="321"/>
    <cellStyle name="Buena 5" xfId="322"/>
    <cellStyle name="Buena 6" xfId="323"/>
    <cellStyle name="Buena 7" xfId="324"/>
    <cellStyle name="Buena 8" xfId="325"/>
    <cellStyle name="Buena 9" xfId="326"/>
    <cellStyle name="Cálculo 10" xfId="327"/>
    <cellStyle name="Cálculo 11" xfId="328"/>
    <cellStyle name="Cálculo 12" xfId="329"/>
    <cellStyle name="Cálculo 13" xfId="330"/>
    <cellStyle name="Cálculo 14" xfId="331"/>
    <cellStyle name="Cálculo 15" xfId="332"/>
    <cellStyle name="Cálculo 16" xfId="333"/>
    <cellStyle name="Cálculo 17" xfId="334"/>
    <cellStyle name="Cálculo 18" xfId="335"/>
    <cellStyle name="Cálculo 2" xfId="336"/>
    <cellStyle name="Cálculo 3" xfId="337"/>
    <cellStyle name="Cálculo 4" xfId="338"/>
    <cellStyle name="Cálculo 5" xfId="339"/>
    <cellStyle name="Cálculo 6" xfId="340"/>
    <cellStyle name="Cálculo 7" xfId="341"/>
    <cellStyle name="Cálculo 8" xfId="342"/>
    <cellStyle name="Cálculo 9" xfId="343"/>
    <cellStyle name="Celda de comprobación 10" xfId="344"/>
    <cellStyle name="Celda de comprobación 11" xfId="345"/>
    <cellStyle name="Celda de comprobación 12" xfId="346"/>
    <cellStyle name="Celda de comprobación 13" xfId="347"/>
    <cellStyle name="Celda de comprobación 14" xfId="348"/>
    <cellStyle name="Celda de comprobación 15" xfId="349"/>
    <cellStyle name="Celda de comprobación 16" xfId="350"/>
    <cellStyle name="Celda de comprobación 17" xfId="351"/>
    <cellStyle name="Celda de comprobación 18" xfId="352"/>
    <cellStyle name="Celda de comprobación 2" xfId="353"/>
    <cellStyle name="Celda de comprobación 3" xfId="354"/>
    <cellStyle name="Celda de comprobación 4" xfId="355"/>
    <cellStyle name="Celda de comprobación 5" xfId="356"/>
    <cellStyle name="Celda de comprobación 6" xfId="357"/>
    <cellStyle name="Celda de comprobación 7" xfId="358"/>
    <cellStyle name="Celda de comprobación 8" xfId="359"/>
    <cellStyle name="Celda de comprobación 9" xfId="360"/>
    <cellStyle name="Celda vinculada 10" xfId="361"/>
    <cellStyle name="Celda vinculada 11" xfId="362"/>
    <cellStyle name="Celda vinculada 12" xfId="363"/>
    <cellStyle name="Celda vinculada 13" xfId="364"/>
    <cellStyle name="Celda vinculada 14" xfId="365"/>
    <cellStyle name="Celda vinculada 15" xfId="366"/>
    <cellStyle name="Celda vinculada 16" xfId="367"/>
    <cellStyle name="Celda vinculada 17" xfId="368"/>
    <cellStyle name="Celda vinculada 18" xfId="369"/>
    <cellStyle name="Celda vinculada 2" xfId="370"/>
    <cellStyle name="Celda vinculada 3" xfId="371"/>
    <cellStyle name="Celda vinculada 4" xfId="372"/>
    <cellStyle name="Celda vinculada 5" xfId="373"/>
    <cellStyle name="Celda vinculada 6" xfId="374"/>
    <cellStyle name="Celda vinculada 7" xfId="375"/>
    <cellStyle name="Celda vinculada 8" xfId="376"/>
    <cellStyle name="Celda vinculada 9" xfId="377"/>
    <cellStyle name="Encabezado 4 10" xfId="378"/>
    <cellStyle name="Encabezado 4 11" xfId="379"/>
    <cellStyle name="Encabezado 4 12" xfId="380"/>
    <cellStyle name="Encabezado 4 13" xfId="381"/>
    <cellStyle name="Encabezado 4 14" xfId="382"/>
    <cellStyle name="Encabezado 4 15" xfId="383"/>
    <cellStyle name="Encabezado 4 16" xfId="384"/>
    <cellStyle name="Encabezado 4 17" xfId="385"/>
    <cellStyle name="Encabezado 4 18" xfId="386"/>
    <cellStyle name="Encabezado 4 2" xfId="387"/>
    <cellStyle name="Encabezado 4 3" xfId="388"/>
    <cellStyle name="Encabezado 4 4" xfId="389"/>
    <cellStyle name="Encabezado 4 5" xfId="390"/>
    <cellStyle name="Encabezado 4 6" xfId="391"/>
    <cellStyle name="Encabezado 4 7" xfId="392"/>
    <cellStyle name="Encabezado 4 8" xfId="393"/>
    <cellStyle name="Encabezado 4 9" xfId="394"/>
    <cellStyle name="Énfasis1 10" xfId="395"/>
    <cellStyle name="Énfasis1 11" xfId="396"/>
    <cellStyle name="Énfasis1 12" xfId="397"/>
    <cellStyle name="Énfasis1 13" xfId="398"/>
    <cellStyle name="Énfasis1 14" xfId="399"/>
    <cellStyle name="Énfasis1 15" xfId="400"/>
    <cellStyle name="Énfasis1 16" xfId="401"/>
    <cellStyle name="Énfasis1 17" xfId="402"/>
    <cellStyle name="Énfasis1 18" xfId="403"/>
    <cellStyle name="Énfasis1 2" xfId="404"/>
    <cellStyle name="Énfasis1 3" xfId="405"/>
    <cellStyle name="Énfasis1 4" xfId="406"/>
    <cellStyle name="Énfasis1 5" xfId="407"/>
    <cellStyle name="Énfasis1 6" xfId="408"/>
    <cellStyle name="Énfasis1 7" xfId="409"/>
    <cellStyle name="Énfasis1 8" xfId="410"/>
    <cellStyle name="Énfasis1 9" xfId="411"/>
    <cellStyle name="Énfasis2 10" xfId="412"/>
    <cellStyle name="Énfasis2 11" xfId="413"/>
    <cellStyle name="Énfasis2 12" xfId="414"/>
    <cellStyle name="Énfasis2 13" xfId="415"/>
    <cellStyle name="Énfasis2 14" xfId="416"/>
    <cellStyle name="Énfasis2 15" xfId="417"/>
    <cellStyle name="Énfasis2 16" xfId="418"/>
    <cellStyle name="Énfasis2 17" xfId="419"/>
    <cellStyle name="Énfasis2 18" xfId="420"/>
    <cellStyle name="Énfasis2 2" xfId="421"/>
    <cellStyle name="Énfasis2 3" xfId="422"/>
    <cellStyle name="Énfasis2 4" xfId="423"/>
    <cellStyle name="Énfasis2 5" xfId="424"/>
    <cellStyle name="Énfasis2 6" xfId="425"/>
    <cellStyle name="Énfasis2 7" xfId="426"/>
    <cellStyle name="Énfasis2 8" xfId="427"/>
    <cellStyle name="Énfasis2 9" xfId="428"/>
    <cellStyle name="Énfasis3 10" xfId="429"/>
    <cellStyle name="Énfasis3 11" xfId="430"/>
    <cellStyle name="Énfasis3 12" xfId="431"/>
    <cellStyle name="Énfasis3 13" xfId="432"/>
    <cellStyle name="Énfasis3 14" xfId="433"/>
    <cellStyle name="Énfasis3 15" xfId="434"/>
    <cellStyle name="Énfasis3 16" xfId="435"/>
    <cellStyle name="Énfasis3 17" xfId="436"/>
    <cellStyle name="Énfasis3 18" xfId="437"/>
    <cellStyle name="Énfasis3 2" xfId="438"/>
    <cellStyle name="Énfasis3 3" xfId="439"/>
    <cellStyle name="Énfasis3 4" xfId="440"/>
    <cellStyle name="Énfasis3 5" xfId="441"/>
    <cellStyle name="Énfasis3 6" xfId="442"/>
    <cellStyle name="Énfasis3 7" xfId="443"/>
    <cellStyle name="Énfasis3 8" xfId="444"/>
    <cellStyle name="Énfasis3 9" xfId="445"/>
    <cellStyle name="Énfasis4 10" xfId="446"/>
    <cellStyle name="Énfasis4 11" xfId="447"/>
    <cellStyle name="Énfasis4 12" xfId="448"/>
    <cellStyle name="Énfasis4 13" xfId="449"/>
    <cellStyle name="Énfasis4 14" xfId="450"/>
    <cellStyle name="Énfasis4 15" xfId="451"/>
    <cellStyle name="Énfasis4 16" xfId="452"/>
    <cellStyle name="Énfasis4 17" xfId="453"/>
    <cellStyle name="Énfasis4 18" xfId="454"/>
    <cellStyle name="Énfasis4 2" xfId="455"/>
    <cellStyle name="Énfasis4 3" xfId="456"/>
    <cellStyle name="Énfasis4 4" xfId="457"/>
    <cellStyle name="Énfasis4 5" xfId="458"/>
    <cellStyle name="Énfasis4 6" xfId="459"/>
    <cellStyle name="Énfasis4 7" xfId="460"/>
    <cellStyle name="Énfasis4 8" xfId="461"/>
    <cellStyle name="Énfasis4 9" xfId="462"/>
    <cellStyle name="Énfasis5 10" xfId="463"/>
    <cellStyle name="Énfasis5 11" xfId="464"/>
    <cellStyle name="Énfasis5 12" xfId="465"/>
    <cellStyle name="Énfasis5 13" xfId="466"/>
    <cellStyle name="Énfasis5 14" xfId="467"/>
    <cellStyle name="Énfasis5 15" xfId="468"/>
    <cellStyle name="Énfasis5 16" xfId="469"/>
    <cellStyle name="Énfasis5 17" xfId="470"/>
    <cellStyle name="Énfasis5 18" xfId="471"/>
    <cellStyle name="Énfasis5 2" xfId="472"/>
    <cellStyle name="Énfasis5 3" xfId="473"/>
    <cellStyle name="Énfasis5 4" xfId="474"/>
    <cellStyle name="Énfasis5 5" xfId="475"/>
    <cellStyle name="Énfasis5 6" xfId="476"/>
    <cellStyle name="Énfasis5 7" xfId="477"/>
    <cellStyle name="Énfasis5 8" xfId="478"/>
    <cellStyle name="Énfasis5 9" xfId="479"/>
    <cellStyle name="Énfasis6 10" xfId="480"/>
    <cellStyle name="Énfasis6 11" xfId="481"/>
    <cellStyle name="Énfasis6 12" xfId="482"/>
    <cellStyle name="Énfasis6 13" xfId="483"/>
    <cellStyle name="Énfasis6 14" xfId="484"/>
    <cellStyle name="Énfasis6 15" xfId="485"/>
    <cellStyle name="Énfasis6 16" xfId="486"/>
    <cellStyle name="Énfasis6 17" xfId="487"/>
    <cellStyle name="Énfasis6 18" xfId="488"/>
    <cellStyle name="Énfasis6 2" xfId="489"/>
    <cellStyle name="Énfasis6 3" xfId="490"/>
    <cellStyle name="Énfasis6 4" xfId="491"/>
    <cellStyle name="Énfasis6 5" xfId="492"/>
    <cellStyle name="Énfasis6 6" xfId="493"/>
    <cellStyle name="Énfasis6 7" xfId="494"/>
    <cellStyle name="Énfasis6 8" xfId="495"/>
    <cellStyle name="Énfasis6 9" xfId="496"/>
    <cellStyle name="Entrada 10" xfId="497"/>
    <cellStyle name="Entrada 11" xfId="498"/>
    <cellStyle name="Entrada 12" xfId="499"/>
    <cellStyle name="Entrada 13" xfId="500"/>
    <cellStyle name="Entrada 14" xfId="501"/>
    <cellStyle name="Entrada 15" xfId="502"/>
    <cellStyle name="Entrada 16" xfId="503"/>
    <cellStyle name="Entrada 17" xfId="504"/>
    <cellStyle name="Entrada 18" xfId="505"/>
    <cellStyle name="Entrada 2" xfId="506"/>
    <cellStyle name="Entrada 3" xfId="507"/>
    <cellStyle name="Entrada 4" xfId="508"/>
    <cellStyle name="Entrada 5" xfId="509"/>
    <cellStyle name="Entrada 6" xfId="510"/>
    <cellStyle name="Entrada 7" xfId="511"/>
    <cellStyle name="Entrada 8" xfId="512"/>
    <cellStyle name="Entrada 9" xfId="513"/>
    <cellStyle name="Euro" xfId="514"/>
    <cellStyle name="Euro 2" xfId="515"/>
    <cellStyle name="Euro 3" xfId="516"/>
    <cellStyle name="Euro 4" xfId="517"/>
    <cellStyle name="Euro 5" xfId="518"/>
    <cellStyle name="Euro 6" xfId="519"/>
    <cellStyle name="Euro 7" xfId="520"/>
    <cellStyle name="Hipervínculo 2" xfId="521"/>
    <cellStyle name="Incorrecto 10" xfId="522"/>
    <cellStyle name="Incorrecto 11" xfId="523"/>
    <cellStyle name="Incorrecto 12" xfId="524"/>
    <cellStyle name="Incorrecto 13" xfId="525"/>
    <cellStyle name="Incorrecto 14" xfId="526"/>
    <cellStyle name="Incorrecto 15" xfId="527"/>
    <cellStyle name="Incorrecto 16" xfId="528"/>
    <cellStyle name="Incorrecto 17" xfId="529"/>
    <cellStyle name="Incorrecto 18" xfId="530"/>
    <cellStyle name="Incorrecto 2" xfId="531"/>
    <cellStyle name="Incorrecto 3" xfId="532"/>
    <cellStyle name="Incorrecto 4" xfId="533"/>
    <cellStyle name="Incorrecto 5" xfId="534"/>
    <cellStyle name="Incorrecto 6" xfId="535"/>
    <cellStyle name="Incorrecto 7" xfId="536"/>
    <cellStyle name="Incorrecto 8" xfId="537"/>
    <cellStyle name="Incorrecto 9" xfId="538"/>
    <cellStyle name="Millares 2" xfId="2"/>
    <cellStyle name="Millares 3" xfId="539"/>
    <cellStyle name="Millares 4" xfId="540"/>
    <cellStyle name="Moneda" xfId="767" builtinId="4"/>
    <cellStyle name="Moneda 10" xfId="771"/>
    <cellStyle name="Moneda 14" xfId="541"/>
    <cellStyle name="Moneda 14 2" xfId="775"/>
    <cellStyle name="Moneda 2" xfId="3"/>
    <cellStyle name="Moneda 2 10" xfId="542"/>
    <cellStyle name="Moneda 2 11" xfId="543"/>
    <cellStyle name="Moneda 2 12" xfId="544"/>
    <cellStyle name="Moneda 2 13" xfId="545"/>
    <cellStyle name="Moneda 2 14" xfId="546"/>
    <cellStyle name="Moneda 2 15" xfId="547"/>
    <cellStyle name="Moneda 2 16" xfId="548"/>
    <cellStyle name="Moneda 2 17" xfId="549"/>
    <cellStyle name="Moneda 2 18" xfId="550"/>
    <cellStyle name="Moneda 2 19" xfId="551"/>
    <cellStyle name="Moneda 2 2" xfId="552"/>
    <cellStyle name="Moneda 2 20" xfId="772"/>
    <cellStyle name="Moneda 2 3" xfId="553"/>
    <cellStyle name="Moneda 2 4" xfId="554"/>
    <cellStyle name="Moneda 2 5" xfId="555"/>
    <cellStyle name="Moneda 2 6" xfId="556"/>
    <cellStyle name="Moneda 2 7" xfId="557"/>
    <cellStyle name="Moneda 2 8" xfId="558"/>
    <cellStyle name="Moneda 2 9" xfId="559"/>
    <cellStyle name="Moneda 3" xfId="560"/>
    <cellStyle name="Moneda 4" xfId="561"/>
    <cellStyle name="Moneda 5" xfId="562"/>
    <cellStyle name="Moneda 6" xfId="563"/>
    <cellStyle name="Moneda 7" xfId="564"/>
    <cellStyle name="Moneda 8" xfId="565"/>
    <cellStyle name="Moneda 9" xfId="566"/>
    <cellStyle name="Neutral 10" xfId="567"/>
    <cellStyle name="Neutral 11" xfId="568"/>
    <cellStyle name="Neutral 12" xfId="569"/>
    <cellStyle name="Neutral 13" xfId="570"/>
    <cellStyle name="Neutral 14" xfId="571"/>
    <cellStyle name="Neutral 15" xfId="572"/>
    <cellStyle name="Neutral 16" xfId="573"/>
    <cellStyle name="Neutral 17" xfId="574"/>
    <cellStyle name="Neutral 18" xfId="575"/>
    <cellStyle name="Neutral 2" xfId="576"/>
    <cellStyle name="Neutral 3" xfId="577"/>
    <cellStyle name="Neutral 4" xfId="578"/>
    <cellStyle name="Neutral 5" xfId="579"/>
    <cellStyle name="Neutral 6" xfId="580"/>
    <cellStyle name="Neutral 7" xfId="581"/>
    <cellStyle name="Neutral 8" xfId="582"/>
    <cellStyle name="Neutral 9" xfId="583"/>
    <cellStyle name="Normal" xfId="0" builtinId="0"/>
    <cellStyle name="Normal 10" xfId="584"/>
    <cellStyle name="Normal 11" xfId="585"/>
    <cellStyle name="Normal 12" xfId="586"/>
    <cellStyle name="Normal 13" xfId="769"/>
    <cellStyle name="Normal 14" xfId="774"/>
    <cellStyle name="Normal 15" xfId="776"/>
    <cellStyle name="Normal 16" xfId="768"/>
    <cellStyle name="Normal 16 2" xfId="773"/>
    <cellStyle name="Normal 17" xfId="770"/>
    <cellStyle name="Normal 2" xfId="1"/>
    <cellStyle name="Normal 2 2" xfId="587"/>
    <cellStyle name="Normal 2 2 2" xfId="777"/>
    <cellStyle name="Normal 2 3" xfId="588"/>
    <cellStyle name="Normal 2 4" xfId="589"/>
    <cellStyle name="Normal 2 5" xfId="590"/>
    <cellStyle name="Normal 2 6" xfId="591"/>
    <cellStyle name="Normal 2 7" xfId="592"/>
    <cellStyle name="Normal 3" xfId="593"/>
    <cellStyle name="Normal 3 2" xfId="594"/>
    <cellStyle name="Normal 4" xfId="595"/>
    <cellStyle name="Normal 5" xfId="596"/>
    <cellStyle name="Normal 6" xfId="597"/>
    <cellStyle name="Normal 7" xfId="598"/>
    <cellStyle name="Normal 8" xfId="599"/>
    <cellStyle name="Normal 9" xfId="600"/>
    <cellStyle name="Notas 10" xfId="601"/>
    <cellStyle name="Notas 11" xfId="602"/>
    <cellStyle name="Notas 12" xfId="603"/>
    <cellStyle name="Notas 13" xfId="604"/>
    <cellStyle name="Notas 14" xfId="605"/>
    <cellStyle name="Notas 15" xfId="606"/>
    <cellStyle name="Notas 16" xfId="607"/>
    <cellStyle name="Notas 17" xfId="608"/>
    <cellStyle name="Notas 18" xfId="609"/>
    <cellStyle name="Notas 2" xfId="610"/>
    <cellStyle name="Notas 3" xfId="611"/>
    <cellStyle name="Notas 4" xfId="612"/>
    <cellStyle name="Notas 5" xfId="613"/>
    <cellStyle name="Notas 6" xfId="614"/>
    <cellStyle name="Notas 7" xfId="615"/>
    <cellStyle name="Notas 8" xfId="616"/>
    <cellStyle name="Notas 9" xfId="617"/>
    <cellStyle name="Porcentaje 2" xfId="618"/>
    <cellStyle name="Porcentual 2" xfId="619"/>
    <cellStyle name="Porcentual 2 2" xfId="620"/>
    <cellStyle name="Porcentual 3" xfId="621"/>
    <cellStyle name="Porcentual 4" xfId="622"/>
    <cellStyle name="Saldos" xfId="623"/>
    <cellStyle name="Saldos 2" xfId="624"/>
    <cellStyle name="Saldos 3" xfId="625"/>
    <cellStyle name="Saldos 4" xfId="626"/>
    <cellStyle name="Saldos 5" xfId="627"/>
    <cellStyle name="Saldos 6" xfId="628"/>
    <cellStyle name="Saldos 7" xfId="629"/>
    <cellStyle name="Saldos_GF ABRIL" xfId="630"/>
    <cellStyle name="Salida 10" xfId="631"/>
    <cellStyle name="Salida 11" xfId="632"/>
    <cellStyle name="Salida 12" xfId="633"/>
    <cellStyle name="Salida 13" xfId="634"/>
    <cellStyle name="Salida 14" xfId="635"/>
    <cellStyle name="Salida 15" xfId="636"/>
    <cellStyle name="Salida 16" xfId="637"/>
    <cellStyle name="Salida 17" xfId="638"/>
    <cellStyle name="Salida 18" xfId="639"/>
    <cellStyle name="Salida 2" xfId="640"/>
    <cellStyle name="Salida 3" xfId="641"/>
    <cellStyle name="Salida 4" xfId="642"/>
    <cellStyle name="Salida 5" xfId="643"/>
    <cellStyle name="Salida 6" xfId="644"/>
    <cellStyle name="Salida 7" xfId="645"/>
    <cellStyle name="Salida 8" xfId="646"/>
    <cellStyle name="Salida 9" xfId="647"/>
    <cellStyle name="Texto de advertencia 10" xfId="648"/>
    <cellStyle name="Texto de advertencia 11" xfId="649"/>
    <cellStyle name="Texto de advertencia 12" xfId="650"/>
    <cellStyle name="Texto de advertencia 13" xfId="651"/>
    <cellStyle name="Texto de advertencia 14" xfId="652"/>
    <cellStyle name="Texto de advertencia 15" xfId="653"/>
    <cellStyle name="Texto de advertencia 16" xfId="654"/>
    <cellStyle name="Texto de advertencia 17" xfId="655"/>
    <cellStyle name="Texto de advertencia 18" xfId="656"/>
    <cellStyle name="Texto de advertencia 2" xfId="657"/>
    <cellStyle name="Texto de advertencia 3" xfId="658"/>
    <cellStyle name="Texto de advertencia 4" xfId="659"/>
    <cellStyle name="Texto de advertencia 5" xfId="660"/>
    <cellStyle name="Texto de advertencia 6" xfId="661"/>
    <cellStyle name="Texto de advertencia 7" xfId="662"/>
    <cellStyle name="Texto de advertencia 8" xfId="663"/>
    <cellStyle name="Texto de advertencia 9" xfId="664"/>
    <cellStyle name="Texto explicativo 10" xfId="665"/>
    <cellStyle name="Texto explicativo 11" xfId="666"/>
    <cellStyle name="Texto explicativo 12" xfId="667"/>
    <cellStyle name="Texto explicativo 13" xfId="668"/>
    <cellStyle name="Texto explicativo 14" xfId="669"/>
    <cellStyle name="Texto explicativo 15" xfId="670"/>
    <cellStyle name="Texto explicativo 16" xfId="671"/>
    <cellStyle name="Texto explicativo 17" xfId="672"/>
    <cellStyle name="Texto explicativo 18" xfId="673"/>
    <cellStyle name="Texto explicativo 2" xfId="674"/>
    <cellStyle name="Texto explicativo 3" xfId="675"/>
    <cellStyle name="Texto explicativo 4" xfId="676"/>
    <cellStyle name="Texto explicativo 5" xfId="677"/>
    <cellStyle name="Texto explicativo 6" xfId="678"/>
    <cellStyle name="Texto explicativo 7" xfId="679"/>
    <cellStyle name="Texto explicativo 8" xfId="680"/>
    <cellStyle name="Texto explicativo 9" xfId="681"/>
    <cellStyle name="Título 1 10" xfId="682"/>
    <cellStyle name="Título 1 11" xfId="683"/>
    <cellStyle name="Título 1 12" xfId="684"/>
    <cellStyle name="Título 1 13" xfId="685"/>
    <cellStyle name="Título 1 14" xfId="686"/>
    <cellStyle name="Título 1 15" xfId="687"/>
    <cellStyle name="Título 1 16" xfId="688"/>
    <cellStyle name="Título 1 17" xfId="689"/>
    <cellStyle name="Título 1 18" xfId="690"/>
    <cellStyle name="Título 1 2" xfId="691"/>
    <cellStyle name="Título 1 3" xfId="692"/>
    <cellStyle name="Título 1 4" xfId="693"/>
    <cellStyle name="Título 1 5" xfId="694"/>
    <cellStyle name="Título 1 6" xfId="695"/>
    <cellStyle name="Título 1 7" xfId="696"/>
    <cellStyle name="Título 1 8" xfId="697"/>
    <cellStyle name="Título 1 9" xfId="698"/>
    <cellStyle name="Título 10" xfId="699"/>
    <cellStyle name="Título 11" xfId="700"/>
    <cellStyle name="Título 12" xfId="701"/>
    <cellStyle name="Título 13" xfId="702"/>
    <cellStyle name="Título 14" xfId="703"/>
    <cellStyle name="Título 15" xfId="704"/>
    <cellStyle name="Título 16" xfId="705"/>
    <cellStyle name="Título 17" xfId="706"/>
    <cellStyle name="Título 18" xfId="707"/>
    <cellStyle name="Título 19" xfId="708"/>
    <cellStyle name="Título 2 10" xfId="709"/>
    <cellStyle name="Título 2 11" xfId="710"/>
    <cellStyle name="Título 2 12" xfId="711"/>
    <cellStyle name="Título 2 13" xfId="712"/>
    <cellStyle name="Título 2 14" xfId="713"/>
    <cellStyle name="Título 2 15" xfId="714"/>
    <cellStyle name="Título 2 16" xfId="715"/>
    <cellStyle name="Título 2 17" xfId="716"/>
    <cellStyle name="Título 2 18" xfId="717"/>
    <cellStyle name="Título 2 2" xfId="718"/>
    <cellStyle name="Título 2 3" xfId="719"/>
    <cellStyle name="Título 2 4" xfId="720"/>
    <cellStyle name="Título 2 5" xfId="721"/>
    <cellStyle name="Título 2 6" xfId="722"/>
    <cellStyle name="Título 2 7" xfId="723"/>
    <cellStyle name="Título 2 8" xfId="724"/>
    <cellStyle name="Título 2 9" xfId="725"/>
    <cellStyle name="Título 20" xfId="726"/>
    <cellStyle name="Título 3 10" xfId="727"/>
    <cellStyle name="Título 3 11" xfId="728"/>
    <cellStyle name="Título 3 12" xfId="729"/>
    <cellStyle name="Título 3 13" xfId="730"/>
    <cellStyle name="Título 3 14" xfId="731"/>
    <cellStyle name="Título 3 15" xfId="732"/>
    <cellStyle name="Título 3 16" xfId="733"/>
    <cellStyle name="Título 3 17" xfId="734"/>
    <cellStyle name="Título 3 18" xfId="735"/>
    <cellStyle name="Título 3 2" xfId="736"/>
    <cellStyle name="Título 3 3" xfId="737"/>
    <cellStyle name="Título 3 4" xfId="738"/>
    <cellStyle name="Título 3 5" xfId="739"/>
    <cellStyle name="Título 3 6" xfId="740"/>
    <cellStyle name="Título 3 7" xfId="741"/>
    <cellStyle name="Título 3 8" xfId="742"/>
    <cellStyle name="Título 3 9" xfId="743"/>
    <cellStyle name="Título 4" xfId="744"/>
    <cellStyle name="Título 5" xfId="745"/>
    <cellStyle name="Título 6" xfId="746"/>
    <cellStyle name="Título 7" xfId="747"/>
    <cellStyle name="Título 8" xfId="748"/>
    <cellStyle name="Título 9" xfId="749"/>
    <cellStyle name="Total 10" xfId="750"/>
    <cellStyle name="Total 11" xfId="751"/>
    <cellStyle name="Total 12" xfId="752"/>
    <cellStyle name="Total 13" xfId="753"/>
    <cellStyle name="Total 14" xfId="754"/>
    <cellStyle name="Total 15" xfId="755"/>
    <cellStyle name="Total 16" xfId="756"/>
    <cellStyle name="Total 17" xfId="757"/>
    <cellStyle name="Total 18" xfId="758"/>
    <cellStyle name="Total 2" xfId="759"/>
    <cellStyle name="Total 3" xfId="760"/>
    <cellStyle name="Total 4" xfId="761"/>
    <cellStyle name="Total 5" xfId="762"/>
    <cellStyle name="Total 6" xfId="763"/>
    <cellStyle name="Total 7" xfId="764"/>
    <cellStyle name="Total 8" xfId="765"/>
    <cellStyle name="Total 9" xfId="766"/>
  </cellStyles>
  <dxfs count="804"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34" formatCode="_-&quot;$&quot;* #,##0.00_-;\-&quot;$&quot;* #,##0.00_-;_-&quot;$&quot;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4"/>
      </font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color auto="1"/>
      </font>
    </dxf>
    <dxf>
      <font>
        <sz val="14"/>
      </font>
    </dxf>
    <dxf>
      <font>
        <name val="Calibri"/>
        <scheme val="none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horizontal="center" readingOrder="0"/>
    </dxf>
    <dxf>
      <alignment horizontal="center" readingOrder="0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top/>
        <bottom/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34" formatCode="_-&quot;$&quot;* #,##0.00_-;\-&quot;$&quot;* #,##0.00_-;_-&quot;$&quot;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  <name val="Calibri"/>
        <scheme val="minor"/>
      </font>
      <alignment horizontal="center" wrapText="1" readingOrder="0"/>
    </dxf>
    <dxf>
      <font>
        <sz val="14"/>
        <name val="Calibri"/>
        <scheme val="minor"/>
      </font>
      <alignment wrapText="1" readingOrder="0"/>
    </dxf>
    <dxf>
      <alignment horizontal="left" readingOrder="0"/>
    </dxf>
    <dxf>
      <alignment horizontal="left" readingOrder="0"/>
    </dxf>
    <dxf>
      <alignment horizontal="general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/>
        <right/>
        <top/>
        <bottom/>
      </border>
    </dxf>
    <dxf>
      <border>
        <right style="thin">
          <color indexed="64"/>
        </right>
      </border>
    </dxf>
    <dxf>
      <border>
        <left/>
        <top/>
        <bottom/>
      </border>
    </dxf>
    <dxf>
      <border>
        <left/>
        <right/>
        <top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4"/>
        <name val="Calibri"/>
        <scheme val="minor"/>
      </font>
      <alignment horizontal="center"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border>
        <left/>
        <right/>
        <top/>
        <bottom/>
        <horizontal/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</border>
    </dxf>
    <dxf>
      <border>
        <left/>
        <right/>
        <top/>
        <bottom/>
      </border>
    </dxf>
    <dxf>
      <border>
        <left/>
      </border>
    </dxf>
    <dxf>
      <border>
        <left/>
        <bottom/>
      </border>
    </dxf>
    <dxf>
      <border>
        <left/>
        <top/>
        <horizontal/>
      </border>
    </dxf>
    <dxf>
      <border>
        <left/>
      </border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63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2.xml"/><Relationship Id="rId57" Type="http://schemas.openxmlformats.org/officeDocument/2006/relationships/externalLink" Target="externalLinks/externalLink20.xml"/><Relationship Id="rId61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19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59" Type="http://schemas.openxmlformats.org/officeDocument/2006/relationships/externalLink" Target="externalLinks/externalLink2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54" Type="http://schemas.openxmlformats.org/officeDocument/2006/relationships/externalLink" Target="externalLinks/externalLink17.xml"/><Relationship Id="rId62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CFB162.3FC6858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</xdr:row>
      <xdr:rowOff>104775</xdr:rowOff>
    </xdr:from>
    <xdr:to>
      <xdr:col>0</xdr:col>
      <xdr:colOff>1971675</xdr:colOff>
      <xdr:row>4</xdr:row>
      <xdr:rowOff>76200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19125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1724025</xdr:colOff>
      <xdr:row>33</xdr:row>
      <xdr:rowOff>247650</xdr:rowOff>
    </xdr:from>
    <xdr:to>
      <xdr:col>6</xdr:col>
      <xdr:colOff>781050</xdr:colOff>
      <xdr:row>36</xdr:row>
      <xdr:rowOff>123825</xdr:rowOff>
    </xdr:to>
    <xdr:sp macro="" textlink="">
      <xdr:nvSpPr>
        <xdr:cNvPr id="6" name="3 CuadroTexto"/>
        <xdr:cNvSpPr txBox="1"/>
      </xdr:nvSpPr>
      <xdr:spPr>
        <a:xfrm>
          <a:off x="7200900" y="10668000"/>
          <a:ext cx="287655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>
    <xdr:from>
      <xdr:col>0</xdr:col>
      <xdr:colOff>1076325</xdr:colOff>
      <xdr:row>34</xdr:row>
      <xdr:rowOff>0</xdr:rowOff>
    </xdr:from>
    <xdr:to>
      <xdr:col>1</xdr:col>
      <xdr:colOff>1323975</xdr:colOff>
      <xdr:row>36</xdr:row>
      <xdr:rowOff>133350</xdr:rowOff>
    </xdr:to>
    <xdr:sp macro="" textlink="">
      <xdr:nvSpPr>
        <xdr:cNvPr id="7" name="3 CuadroTexto"/>
        <xdr:cNvSpPr txBox="1"/>
      </xdr:nvSpPr>
      <xdr:spPr>
        <a:xfrm>
          <a:off x="1076325" y="106775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28575</xdr:rowOff>
    </xdr:from>
    <xdr:to>
      <xdr:col>11</xdr:col>
      <xdr:colOff>0</xdr:colOff>
      <xdr:row>14</xdr:row>
      <xdr:rowOff>28575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47875"/>
          <a:ext cx="10306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4</xdr:row>
      <xdr:rowOff>38100</xdr:rowOff>
    </xdr:from>
    <xdr:to>
      <xdr:col>1</xdr:col>
      <xdr:colOff>495300</xdr:colOff>
      <xdr:row>7</xdr:row>
      <xdr:rowOff>28575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85800"/>
          <a:ext cx="1743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457200</xdr:colOff>
      <xdr:row>27</xdr:row>
      <xdr:rowOff>123825</xdr:rowOff>
    </xdr:from>
    <xdr:to>
      <xdr:col>6</xdr:col>
      <xdr:colOff>619125</xdr:colOff>
      <xdr:row>31</xdr:row>
      <xdr:rowOff>47625</xdr:rowOff>
    </xdr:to>
    <xdr:sp macro="" textlink="">
      <xdr:nvSpPr>
        <xdr:cNvPr id="4" name="3 CuadroTexto"/>
        <xdr:cNvSpPr txBox="1"/>
      </xdr:nvSpPr>
      <xdr:spPr>
        <a:xfrm>
          <a:off x="3743325" y="59340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5</xdr:row>
      <xdr:rowOff>0</xdr:rowOff>
    </xdr:from>
    <xdr:to>
      <xdr:col>2</xdr:col>
      <xdr:colOff>857250</xdr:colOff>
      <xdr:row>7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809625"/>
          <a:ext cx="1743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838200</xdr:colOff>
      <xdr:row>36</xdr:row>
      <xdr:rowOff>47625</xdr:rowOff>
    </xdr:from>
    <xdr:to>
      <xdr:col>6</xdr:col>
      <xdr:colOff>438150</xdr:colOff>
      <xdr:row>39</xdr:row>
      <xdr:rowOff>133350</xdr:rowOff>
    </xdr:to>
    <xdr:sp macro="" textlink="">
      <xdr:nvSpPr>
        <xdr:cNvPr id="3" name="3 CuadroTexto"/>
        <xdr:cNvSpPr txBox="1"/>
      </xdr:nvSpPr>
      <xdr:spPr>
        <a:xfrm>
          <a:off x="3286125" y="61245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933450</xdr:colOff>
      <xdr:row>39</xdr:row>
      <xdr:rowOff>38100</xdr:rowOff>
    </xdr:from>
    <xdr:to>
      <xdr:col>5</xdr:col>
      <xdr:colOff>504825</xdr:colOff>
      <xdr:row>43</xdr:row>
      <xdr:rowOff>57150</xdr:rowOff>
    </xdr:to>
    <xdr:sp macro="" textlink="">
      <xdr:nvSpPr>
        <xdr:cNvPr id="2" name="1 CuadroTexto"/>
        <xdr:cNvSpPr txBox="1"/>
      </xdr:nvSpPr>
      <xdr:spPr>
        <a:xfrm>
          <a:off x="3476625" y="6029325"/>
          <a:ext cx="28956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 baseline="0"/>
            <a:t>M. EN A. GONZALO FERREIRA MARTÍNEZ</a:t>
          </a:r>
        </a:p>
        <a:p>
          <a:endParaRPr lang="es-MX" sz="1100" b="1" baseline="0"/>
        </a:p>
        <a:p>
          <a:r>
            <a:rPr lang="es-MX" sz="1100" b="0" baseline="0"/>
            <a:t>DIRECTOR DE ADMINISTRACIÓN Y FINANZAS </a:t>
          </a:r>
          <a:endParaRPr lang="es-MX" sz="1100"/>
        </a:p>
      </xdr:txBody>
    </xdr:sp>
    <xdr:clientData/>
  </xdr:twoCellAnchor>
  <xdr:twoCellAnchor>
    <xdr:from>
      <xdr:col>0</xdr:col>
      <xdr:colOff>542925</xdr:colOff>
      <xdr:row>0</xdr:row>
      <xdr:rowOff>247650</xdr:rowOff>
    </xdr:from>
    <xdr:to>
      <xdr:col>1</xdr:col>
      <xdr:colOff>1428750</xdr:colOff>
      <xdr:row>4</xdr:row>
      <xdr:rowOff>66675</xdr:rowOff>
    </xdr:to>
    <xdr:pic>
      <xdr:nvPicPr>
        <xdr:cNvPr id="4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650"/>
          <a:ext cx="17430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32</xdr:row>
      <xdr:rowOff>0</xdr:rowOff>
    </xdr:from>
    <xdr:to>
      <xdr:col>0</xdr:col>
      <xdr:colOff>1295400</xdr:colOff>
      <xdr:row>32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266701</xdr:colOff>
      <xdr:row>0</xdr:row>
      <xdr:rowOff>123826</xdr:rowOff>
    </xdr:from>
    <xdr:to>
      <xdr:col>0</xdr:col>
      <xdr:colOff>1819275</xdr:colOff>
      <xdr:row>3</xdr:row>
      <xdr:rowOff>95250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23826"/>
          <a:ext cx="1552574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2286000</xdr:colOff>
      <xdr:row>52</xdr:row>
      <xdr:rowOff>38100</xdr:rowOff>
    </xdr:from>
    <xdr:to>
      <xdr:col>1</xdr:col>
      <xdr:colOff>295275</xdr:colOff>
      <xdr:row>56</xdr:row>
      <xdr:rowOff>57150</xdr:rowOff>
    </xdr:to>
    <xdr:sp macro="" textlink="">
      <xdr:nvSpPr>
        <xdr:cNvPr id="5" name="1 CuadroTexto"/>
        <xdr:cNvSpPr txBox="1"/>
      </xdr:nvSpPr>
      <xdr:spPr>
        <a:xfrm>
          <a:off x="2286000" y="7534275"/>
          <a:ext cx="2895600" cy="66675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0</xdr:col>
      <xdr:colOff>2009775</xdr:colOff>
      <xdr:row>2</xdr:row>
      <xdr:rowOff>89243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108293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1</xdr:col>
      <xdr:colOff>295275</xdr:colOff>
      <xdr:row>3</xdr:row>
      <xdr:rowOff>136868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57150</xdr:rowOff>
    </xdr:from>
    <xdr:to>
      <xdr:col>0</xdr:col>
      <xdr:colOff>1933575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0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714375</xdr:colOff>
      <xdr:row>61</xdr:row>
      <xdr:rowOff>161925</xdr:rowOff>
    </xdr:from>
    <xdr:to>
      <xdr:col>1</xdr:col>
      <xdr:colOff>247650</xdr:colOff>
      <xdr:row>65</xdr:row>
      <xdr:rowOff>9525</xdr:rowOff>
    </xdr:to>
    <xdr:sp macro="" textlink="">
      <xdr:nvSpPr>
        <xdr:cNvPr id="3" name="3 CuadroTexto"/>
        <xdr:cNvSpPr txBox="1"/>
      </xdr:nvSpPr>
      <xdr:spPr>
        <a:xfrm>
          <a:off x="714375" y="80295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1362075</xdr:colOff>
      <xdr:row>61</xdr:row>
      <xdr:rowOff>180975</xdr:rowOff>
    </xdr:from>
    <xdr:to>
      <xdr:col>4</xdr:col>
      <xdr:colOff>2085975</xdr:colOff>
      <xdr:row>65</xdr:row>
      <xdr:rowOff>28575</xdr:rowOff>
    </xdr:to>
    <xdr:sp macro="" textlink="">
      <xdr:nvSpPr>
        <xdr:cNvPr id="4" name="3 CuadroTexto"/>
        <xdr:cNvSpPr txBox="1"/>
      </xdr:nvSpPr>
      <xdr:spPr>
        <a:xfrm>
          <a:off x="6115050" y="80486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1</xdr:col>
      <xdr:colOff>1257375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169070</xdr:colOff>
      <xdr:row>0</xdr:row>
      <xdr:rowOff>109536</xdr:rowOff>
    </xdr:from>
    <xdr:to>
      <xdr:col>0</xdr:col>
      <xdr:colOff>1945482</xdr:colOff>
      <xdr:row>3</xdr:row>
      <xdr:rowOff>7143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70" y="109536"/>
          <a:ext cx="1776412" cy="383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3</xdr:row>
      <xdr:rowOff>47625</xdr:rowOff>
    </xdr:from>
    <xdr:to>
      <xdr:col>0</xdr:col>
      <xdr:colOff>2028825</xdr:colOff>
      <xdr:row>5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38175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781050</xdr:colOff>
      <xdr:row>28</xdr:row>
      <xdr:rowOff>19050</xdr:rowOff>
    </xdr:from>
    <xdr:to>
      <xdr:col>1</xdr:col>
      <xdr:colOff>1238250</xdr:colOff>
      <xdr:row>31</xdr:row>
      <xdr:rowOff>95250</xdr:rowOff>
    </xdr:to>
    <xdr:sp macro="" textlink="">
      <xdr:nvSpPr>
        <xdr:cNvPr id="3" name="3 CuadroTexto"/>
        <xdr:cNvSpPr txBox="1"/>
      </xdr:nvSpPr>
      <xdr:spPr>
        <a:xfrm>
          <a:off x="781050" y="74866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428625</xdr:colOff>
      <xdr:row>28</xdr:row>
      <xdr:rowOff>76200</xdr:rowOff>
    </xdr:from>
    <xdr:to>
      <xdr:col>5</xdr:col>
      <xdr:colOff>781050</xdr:colOff>
      <xdr:row>31</xdr:row>
      <xdr:rowOff>152400</xdr:rowOff>
    </xdr:to>
    <xdr:sp macro="" textlink="">
      <xdr:nvSpPr>
        <xdr:cNvPr id="4" name="3 CuadroTexto"/>
        <xdr:cNvSpPr txBox="1"/>
      </xdr:nvSpPr>
      <xdr:spPr>
        <a:xfrm>
          <a:off x="5819775" y="754380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392906</xdr:colOff>
      <xdr:row>1</xdr:row>
      <xdr:rowOff>245269</xdr:rowOff>
    </xdr:from>
    <xdr:to>
      <xdr:col>1</xdr:col>
      <xdr:colOff>726281</xdr:colOff>
      <xdr:row>3</xdr:row>
      <xdr:rowOff>142875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35744"/>
          <a:ext cx="2066925" cy="38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476249</xdr:colOff>
      <xdr:row>0</xdr:row>
      <xdr:rowOff>0</xdr:rowOff>
    </xdr:from>
    <xdr:to>
      <xdr:col>5</xdr:col>
      <xdr:colOff>1116384</xdr:colOff>
      <xdr:row>4</xdr:row>
      <xdr:rowOff>108656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8999" y="0"/>
          <a:ext cx="640135" cy="8230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3</xdr:row>
      <xdr:rowOff>38100</xdr:rowOff>
    </xdr:from>
    <xdr:to>
      <xdr:col>0</xdr:col>
      <xdr:colOff>1657350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28650"/>
          <a:ext cx="146684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67</xdr:row>
      <xdr:rowOff>57150</xdr:rowOff>
    </xdr:from>
    <xdr:to>
      <xdr:col>0</xdr:col>
      <xdr:colOff>3438525</xdr:colOff>
      <xdr:row>70</xdr:row>
      <xdr:rowOff>133350</xdr:rowOff>
    </xdr:to>
    <xdr:sp macro="" textlink="">
      <xdr:nvSpPr>
        <xdr:cNvPr id="3" name="3 CuadroTexto"/>
        <xdr:cNvSpPr txBox="1"/>
      </xdr:nvSpPr>
      <xdr:spPr>
        <a:xfrm>
          <a:off x="542925" y="79533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1952625</xdr:colOff>
      <xdr:row>67</xdr:row>
      <xdr:rowOff>19050</xdr:rowOff>
    </xdr:from>
    <xdr:to>
      <xdr:col>2</xdr:col>
      <xdr:colOff>1952625</xdr:colOff>
      <xdr:row>70</xdr:row>
      <xdr:rowOff>95250</xdr:rowOff>
    </xdr:to>
    <xdr:sp macro="" textlink="">
      <xdr:nvSpPr>
        <xdr:cNvPr id="6" name="3 CuadroTexto"/>
        <xdr:cNvSpPr txBox="1"/>
      </xdr:nvSpPr>
      <xdr:spPr>
        <a:xfrm>
          <a:off x="6105525" y="7915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57150</xdr:rowOff>
    </xdr:from>
    <xdr:to>
      <xdr:col>0</xdr:col>
      <xdr:colOff>1438275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0"/>
          <a:ext cx="13811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72</xdr:row>
      <xdr:rowOff>9525</xdr:rowOff>
    </xdr:from>
    <xdr:to>
      <xdr:col>0</xdr:col>
      <xdr:colOff>3352800</xdr:colOff>
      <xdr:row>75</xdr:row>
      <xdr:rowOff>57150</xdr:rowOff>
    </xdr:to>
    <xdr:sp macro="" textlink="">
      <xdr:nvSpPr>
        <xdr:cNvPr id="3" name="3 CuadroTexto"/>
        <xdr:cNvSpPr txBox="1"/>
      </xdr:nvSpPr>
      <xdr:spPr>
        <a:xfrm>
          <a:off x="457200" y="71437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1638300</xdr:colOff>
      <xdr:row>72</xdr:row>
      <xdr:rowOff>19050</xdr:rowOff>
    </xdr:from>
    <xdr:to>
      <xdr:col>2</xdr:col>
      <xdr:colOff>1714500</xdr:colOff>
      <xdr:row>75</xdr:row>
      <xdr:rowOff>66675</xdr:rowOff>
    </xdr:to>
    <xdr:sp macro="" textlink="">
      <xdr:nvSpPr>
        <xdr:cNvPr id="5" name="3 CuadroTexto"/>
        <xdr:cNvSpPr txBox="1"/>
      </xdr:nvSpPr>
      <xdr:spPr>
        <a:xfrm>
          <a:off x="5905500" y="7153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3</xdr:row>
      <xdr:rowOff>38100</xdr:rowOff>
    </xdr:from>
    <xdr:to>
      <xdr:col>0</xdr:col>
      <xdr:colOff>1743075</xdr:colOff>
      <xdr:row>5</xdr:row>
      <xdr:rowOff>123825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7700"/>
          <a:ext cx="13811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762000</xdr:colOff>
      <xdr:row>36</xdr:row>
      <xdr:rowOff>28575</xdr:rowOff>
    </xdr:from>
    <xdr:to>
      <xdr:col>1</xdr:col>
      <xdr:colOff>819150</xdr:colOff>
      <xdr:row>39</xdr:row>
      <xdr:rowOff>76200</xdr:rowOff>
    </xdr:to>
    <xdr:sp macro="" textlink="">
      <xdr:nvSpPr>
        <xdr:cNvPr id="10" name="3 CuadroTexto"/>
        <xdr:cNvSpPr txBox="1"/>
      </xdr:nvSpPr>
      <xdr:spPr>
        <a:xfrm>
          <a:off x="762000" y="815340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457200</xdr:colOff>
      <xdr:row>36</xdr:row>
      <xdr:rowOff>9525</xdr:rowOff>
    </xdr:from>
    <xdr:to>
      <xdr:col>5</xdr:col>
      <xdr:colOff>447675</xdr:colOff>
      <xdr:row>39</xdr:row>
      <xdr:rowOff>57150</xdr:rowOff>
    </xdr:to>
    <xdr:sp macro="" textlink="">
      <xdr:nvSpPr>
        <xdr:cNvPr id="11" name="3 CuadroTexto"/>
        <xdr:cNvSpPr txBox="1"/>
      </xdr:nvSpPr>
      <xdr:spPr>
        <a:xfrm>
          <a:off x="5600700" y="8134350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57151</xdr:rowOff>
    </xdr:from>
    <xdr:to>
      <xdr:col>0</xdr:col>
      <xdr:colOff>1590675</xdr:colOff>
      <xdr:row>5</xdr:row>
      <xdr:rowOff>57151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66751"/>
          <a:ext cx="13811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800100</xdr:colOff>
      <xdr:row>18</xdr:row>
      <xdr:rowOff>76200</xdr:rowOff>
    </xdr:from>
    <xdr:to>
      <xdr:col>4</xdr:col>
      <xdr:colOff>1162050</xdr:colOff>
      <xdr:row>22</xdr:row>
      <xdr:rowOff>114300</xdr:rowOff>
    </xdr:to>
    <xdr:sp macro="" textlink="">
      <xdr:nvSpPr>
        <xdr:cNvPr id="3" name="2 CuadroTexto"/>
        <xdr:cNvSpPr txBox="1"/>
      </xdr:nvSpPr>
      <xdr:spPr>
        <a:xfrm>
          <a:off x="3629025" y="4219575"/>
          <a:ext cx="43529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NADA</a:t>
          </a:r>
          <a:r>
            <a:rPr lang="es-MX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QUE MANIFESTAR</a:t>
          </a:r>
          <a:endParaRPr lang="es-MX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552450</xdr:colOff>
      <xdr:row>47</xdr:row>
      <xdr:rowOff>9525</xdr:rowOff>
    </xdr:from>
    <xdr:to>
      <xdr:col>1</xdr:col>
      <xdr:colOff>352425</xdr:colOff>
      <xdr:row>50</xdr:row>
      <xdr:rowOff>57150</xdr:rowOff>
    </xdr:to>
    <xdr:sp macro="" textlink="">
      <xdr:nvSpPr>
        <xdr:cNvPr id="9" name="3 CuadroTexto"/>
        <xdr:cNvSpPr txBox="1"/>
      </xdr:nvSpPr>
      <xdr:spPr>
        <a:xfrm>
          <a:off x="552450" y="996315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2</xdr:col>
      <xdr:colOff>561975</xdr:colOff>
      <xdr:row>47</xdr:row>
      <xdr:rowOff>19050</xdr:rowOff>
    </xdr:from>
    <xdr:to>
      <xdr:col>4</xdr:col>
      <xdr:colOff>552450</xdr:colOff>
      <xdr:row>50</xdr:row>
      <xdr:rowOff>66675</xdr:rowOff>
    </xdr:to>
    <xdr:sp macro="" textlink="">
      <xdr:nvSpPr>
        <xdr:cNvPr id="10" name="3 CuadroTexto"/>
        <xdr:cNvSpPr txBox="1"/>
      </xdr:nvSpPr>
      <xdr:spPr>
        <a:xfrm>
          <a:off x="4629150" y="99726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95250</xdr:rowOff>
    </xdr:from>
    <xdr:to>
      <xdr:col>0</xdr:col>
      <xdr:colOff>1895475</xdr:colOff>
      <xdr:row>3</xdr:row>
      <xdr:rowOff>38100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17430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19300"/>
          <a:ext cx="7905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2</xdr:col>
      <xdr:colOff>95250</xdr:colOff>
      <xdr:row>7</xdr:row>
      <xdr:rowOff>57150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47700"/>
          <a:ext cx="1743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809625</xdr:colOff>
      <xdr:row>25</xdr:row>
      <xdr:rowOff>19050</xdr:rowOff>
    </xdr:from>
    <xdr:to>
      <xdr:col>4</xdr:col>
      <xdr:colOff>352425</xdr:colOff>
      <xdr:row>28</xdr:row>
      <xdr:rowOff>142875</xdr:rowOff>
    </xdr:to>
    <xdr:sp macro="" textlink="">
      <xdr:nvSpPr>
        <xdr:cNvPr id="5" name="3 CuadroTexto"/>
        <xdr:cNvSpPr txBox="1"/>
      </xdr:nvSpPr>
      <xdr:spPr>
        <a:xfrm>
          <a:off x="2828925" y="55911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avelozc/Configuraci&#243;n%20local/Archivos%20temporales%20de%20Internet/Content.Outlook/XDPY4G8B/EDOS%20FINANCIEROS%20JUL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Documents\2014\REPORTES\REPORTE%20CIUT%20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/Documents/2014/REPORTES/REPORTE%20CIUT%20%20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jandra\Documents\presupuesto\ESTADOS%20FINANCIEROS%20CONAC%20JULIO%20%20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ne%202017\DICIEMBRE%20VIERNES%2030%20FINAL%201801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lguinm/AppData/Local/Microsoft/Windows/Temporary%20Internet%20Files/Content.Outlook/V1121HXS/Cudernillo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Funciones_Catalogo" refersTo="#¡REF!" sheetId="3"/>
      <definedName name="Funciones_Componente" refersTo="#¡REF!" sheetId="3"/>
      <definedName name="Funciones_Devolucion" refersTo="#¡REF!" sheetId="3"/>
      <definedName name="Funciones_Empresa" refersTo="#¡REF!" sheetId="3"/>
      <definedName name="Funciones_Fechas_Periodos" refersTo="#¡REF!" sheetId="3"/>
      <definedName name="Funciones_Movimientos" refersTo="#¡REF!" sheetId="3"/>
      <definedName name="Funciones_Polizas" refersTo="#¡REF!" sheetId="3"/>
      <definedName name="Funciones_Saldos" refersTo="#¡REF!" sheetId="3"/>
      <definedName name="Funciones_Tablas" refersTo="#¡REF!" sheetId="3"/>
      <definedName name="Ir_Inicio" refersTo="#¡REF!" sheetId="3"/>
      <definedName name="Tema_2" refersTo="#¡REF!" sheetId="3"/>
      <definedName name="Tema_3" refersTo="#¡REF!" sheetId="3"/>
      <definedName name="Tema_4" refersTo="#¡REF!" sheetId="3"/>
      <definedName name="Tema_5" refersTo="#¡REF!" sheetId="3"/>
      <definedName name="Tema_6" refersTo="#¡REF!" sheetId="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/>
      <sheetData sheetId="1"/>
      <sheetData sheetId="2">
        <row r="5">
          <cell r="A5" t="str">
            <v>UNIVERSIDAD TECNOLÓGICA DE SAN JUAN DEL RÍO</v>
          </cell>
        </row>
      </sheetData>
      <sheetData sheetId="3"/>
      <sheetData sheetId="4">
        <row r="5">
          <cell r="A5" t="str">
            <v>UNIVERSIDAD TECNOLÓGICA DE SAN JUAN DEL RÍO</v>
          </cell>
        </row>
      </sheetData>
      <sheetData sheetId="5"/>
      <sheetData sheetId="6">
        <row r="5">
          <cell r="A5" t="str">
            <v>UNIVERSIDAD TECNOLÓGICA DE SAN JUAN DEL RÍO</v>
          </cell>
        </row>
      </sheetData>
      <sheetData sheetId="7">
        <row r="5">
          <cell r="A5" t="str">
            <v>UNIVERSIDAD TECNOLÓGICA DE SAN JUAN DEL RÍO</v>
          </cell>
        </row>
      </sheetData>
      <sheetData sheetId="8"/>
      <sheetData sheetId="9">
        <row r="5">
          <cell r="A5" t="str">
            <v>UNIVERSIDAD TECNOLÓGICA DE SAN JUAN DEL RÍO</v>
          </cell>
        </row>
      </sheetData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H"/>
      <sheetName val="Nivel Financiero Dep  2 "/>
      <sheetName val="recurso intrageq"/>
      <sheetName val="GASTO POR CATEGORIA PROGRAMATIC"/>
      <sheetName val="INTERESES DE LA DEUDA "/>
      <sheetName val="ENDEUDAMIENTO NETO "/>
      <sheetName val="CLASIFICACION  FUNCIONAL"/>
      <sheetName val="CLASIFICACIÓN  FED EST"/>
      <sheetName val="CLASIFICACIÓN  ADMON "/>
      <sheetName val="CLASIFICACIÓN   ADMINISTRATIVA"/>
      <sheetName val="POR TIPO DE GASTO"/>
      <sheetName val="EDO.ANA. PRESUP EGRESOS "/>
      <sheetName val="EDO ANA.  DE ING.   X FINANCIAM"/>
      <sheetName val="ESTADO ANALITICO DE INGRESOS "/>
      <sheetName val="EDOS. CONAC"/>
      <sheetName val="datos nivel financiero "/>
      <sheetName val="FEDERAL"/>
      <sheetName val="ESTATAL"/>
      <sheetName val="INGRESOS PROPIOS "/>
      <sheetName val="PROMEP-PRODEP"/>
      <sheetName val="FONDOS "/>
      <sheetName val="FAM  "/>
      <sheetName val="CONACYT MADRES SOLTERAS"/>
      <sheetName val="ESTIMULOS FISCALES "/>
      <sheetName val="PROFOCIE"/>
      <sheetName val="CONCYTEQ"/>
      <sheetName val="PADES"/>
      <sheetName val="CONACYT BICULTURAL"/>
      <sheetName val="PROGRAM  ESTANCIAS "/>
      <sheetName val="PFCE 2016"/>
      <sheetName val="CONACYT 2016"/>
      <sheetName val="H CONSEJO"/>
      <sheetName val="GFS CUADRE (2)"/>
      <sheetName val="GFS CUADRE"/>
      <sheetName val="CRUCE PARTIDAS"/>
      <sheetName val="PORTAL DE ACCESO 2016"/>
      <sheetName val="PORTAL DE ACCESO 2016 (2)"/>
      <sheetName val="CONSOLIDADO"/>
      <sheetName val="DISPONIBLE "/>
      <sheetName val="ETIQUETADO"/>
      <sheetName val="PRESUPUESTO MODIFICADO"/>
      <sheetName val="ABR 16"/>
      <sheetName val="CONSEJO"/>
      <sheetName val="CONCENTRADO "/>
      <sheetName val="CALENDARIO PROYECTO 2016"/>
      <sheetName val="ANUAL "/>
      <sheetName val="PASH 2"/>
      <sheetName val="COG"/>
      <sheetName val="catalogo de sementos"/>
      <sheetName val="CATALOGO DE RECURSOS "/>
      <sheetName val="TABLA DE ACTIVO "/>
      <sheetName val="CATALOGO DE SEGMENTO DE NEGOCIO"/>
      <sheetName val="BASE DE DATOS "/>
      <sheetName val="COTEJO DE CUENTAS PRESUPUESTALE"/>
      <sheetName val="COTEJO DE CUENTAS  RECURSO"/>
      <sheetName val="COTEJO DE CUENTAS est fed prop"/>
      <sheetName val="COTEJO DE CUENTAS "/>
      <sheetName val="COTEJO DE CUENTAS  RECURSO Y"/>
      <sheetName val="COTEJO DE CUENTAS compromet"/>
      <sheetName val="cotejo de ctas mensual"/>
      <sheetName val="MENSUAL"/>
      <sheetName val="CONCILIACIONES "/>
      <sheetName val="CONCILIACIONES PROMEP PASH (2)"/>
      <sheetName val="BALANZA"/>
      <sheetName val="CONCILIACIONES PROMEP PASH (3)"/>
      <sheetName val="CONCILIACIONES PROMEP PASH (4)"/>
      <sheetName val="NOMINA 2016 "/>
      <sheetName val="NOMINA 2016  (2)"/>
      <sheetName val="NOMINA 2015"/>
      <sheetName val="NOMINA 2015 (2)"/>
      <sheetName val="NOMINA 2016  (3)"/>
      <sheetName val="auditoria oic0716"/>
      <sheetName val="auditoria oic0716-1"/>
      <sheetName val="LIMPIEZA"/>
      <sheetName val="EDOS. CONAC (2)"/>
      <sheetName val="PRESUPUESTO EST Y FED"/>
      <sheetName val="recursos extraordinarios 2016"/>
      <sheetName val="MENSUAL (2)"/>
      <sheetName val="COTEJO DE CUENTAS  RECURSO  (2"/>
      <sheetName val="CONCILIACIONES PROMEP PASH  (5"/>
      <sheetName val="Nivel Financiero CONACYT"/>
      <sheetName val="Balanza de Comprobación"/>
      <sheetName val="CLASIFICACIÓN   ADMINISTRAT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G13">
            <v>134362698.33000007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  <sheetName val="FEDERAL"/>
      <sheetName val="ESTATAL"/>
      <sheetName val="INGRESOS PROPIOS"/>
      <sheetName val="PROMEP-PRODEP"/>
      <sheetName val="FONDOS"/>
      <sheetName val="FAM"/>
      <sheetName val="ESTIMULOS FISCALES "/>
      <sheetName val="CONACYT"/>
      <sheetName val="CONACYT 2016"/>
      <sheetName val="CONCYTEQ"/>
      <sheetName val="FONDO MIXTO "/>
      <sheetName val="PFCE"/>
      <sheetName val="PORTAL DE ACCESO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2017\PALOMA\PRESUPUESTOS%20CIERRE\JUNIO%202017\PRESUPUESTO%20ACTUALIZADO%20JUNIO%202017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DICIEMBRE%20VIERNES%2030%20FINAL%20180117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2922.65996597222" createdVersion="4" refreshedVersion="5" minRefreshableVersion="3" recordCount="197">
  <cacheSource type="worksheet">
    <worksheetSource ref="A2:CY199" sheet="CONCENTRADO " r:id="rId2"/>
  </cacheSource>
  <cacheFields count="103">
    <cacheField name="MUNICIPIO" numFmtId="0">
      <sharedItems/>
    </cacheField>
    <cacheField name="CICLO DEL RECURSO" numFmtId="0">
      <sharedItems containsMixedTypes="1" containsNumber="1" containsInteger="1" minValue="2016" maxValue="2019"/>
    </cacheField>
    <cacheField name="PARTIDA GENÉRICA II" numFmtId="0">
      <sharedItems/>
    </cacheField>
    <cacheField name="RAMO" numFmtId="0">
      <sharedItems containsSemiMixedTypes="0" containsString="0" containsNumber="1" containsInteger="1" minValue="11" maxValue="13"/>
    </cacheField>
    <cacheField name="TIPO DE RECURSO SUBSIDIO,  FEDERAL,  CONVENIO " numFmtId="0">
      <sharedItems/>
    </cacheField>
    <cacheField name="TIPO DE RECURSO" numFmtId="0">
      <sharedItems count="2">
        <s v="ORDINARIO "/>
        <s v="ESPECIALES "/>
      </sharedItems>
    </cacheField>
    <cacheField name="CLAVE DEL PROGRAMA  FONDO CONVENIO " numFmtId="0">
      <sharedItems containsBlank="1"/>
    </cacheField>
    <cacheField name="NOMBRE DEL PROGRAMA  FONDO CONVENIO " numFmtId="0">
      <sharedItems/>
    </cacheField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/>
    </cacheField>
    <cacheField name="CLASIFICACION H. CONSEJO" numFmtId="0">
      <sharedItems/>
    </cacheField>
    <cacheField name="RECURSO" numFmtId="0">
      <sharedItems count="13">
        <s v="FEDERAL"/>
        <s v="ESTATAL"/>
        <s v="PROPIOS"/>
        <s v="PROMEP"/>
        <s v="PFCE"/>
        <s v="FONDO DE CONTINGENCIAS "/>
        <s v="FAM"/>
        <s v="ESTIMULO FISCAL"/>
        <s v="CONCYTEQ"/>
        <s v="CONACYT 2016"/>
        <s v="CONACYT"/>
        <s v="FONDO MIXTO CONACYT"/>
        <s v="FONDO DE OBLIGACIONES LABORALES "/>
      </sharedItems>
    </cacheField>
    <cacheField name="TIPO DE CONCEPTO " numFmtId="0">
      <sharedItems count="7">
        <s v="SERVICIOS PERSONALES "/>
        <s v="MATERIALES Y SUMINISTROS "/>
        <s v="SERVICIOS GENERALES "/>
        <s v="TRANSFERENCIAS, ASIGNACIONES, SUBSIDIOS "/>
        <s v="BIENES MUEBLES E INMUEBLES "/>
        <s v="PENSIONES Y JUBILACIONES "/>
        <s v="TRANSFERENCIAS, ASIGANACIONES, SUBSIDIOS " u="1"/>
      </sharedItems>
    </cacheField>
    <cacheField name="CUCop" numFmtId="0">
      <sharedItems containsSemiMixedTypes="0" containsString="0" containsNumber="1" containsInteger="1" minValue="113000001" maxValue="583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/>
    </cacheField>
    <cacheField name="CAG" numFmtId="0">
      <sharedItems count="2">
        <s v="P500"/>
        <s v="P501" u="1"/>
      </sharedItems>
    </cacheField>
    <cacheField name="CFG" numFmtId="0">
      <sharedItems containsSemiMixedTypes="0" containsString="0" containsNumber="1" containsInteger="1" minValue="25" maxValue="26"/>
    </cacheField>
    <cacheField name="COG" numFmtId="0">
      <sharedItems/>
    </cacheField>
    <cacheField name="CPG" numFmtId="0">
      <sharedItems/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5800" count="29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5800"/>
        <n v="4500"/>
      </sharedItems>
    </cacheField>
    <cacheField name="nombre referencia " numFmtId="0">
      <sharedItems count="27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</sharedItems>
    </cacheField>
    <cacheField name="PARTIDA GENÉRICA" numFmtId="0">
      <sharedItems containsBlank="1" containsMixedTypes="1" containsNumber="1" containsInteger="1" minValue="122" maxValue="122"/>
    </cacheField>
    <cacheField name="CAPITULO " numFmtId="0">
      <sharedItems containsMixedTypes="1" containsNumber="1" containsInteger="1" minValue="524" maxValue="524"/>
    </cacheField>
    <cacheField name="PLAN  DE CUENTAS " numFmtId="0">
      <sharedItems containsSemiMixedTypes="0" containsString="0" containsNumber="1" containsInteger="1" minValue="0" maxValue="52510"/>
    </cacheField>
    <cacheField name="PARTIDA" numFmtId="0">
      <sharedItems containsString="0" containsBlank="1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1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44021 Cuotas para el seguro de gastos médicos del personal civil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1011 Prendas de segurudad y proteccion personal "/>
        <s v="5273011 Articulos Deportivos "/>
        <s v="5274011 Productos textiles"/>
        <s v="5291011 Herramientas menores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8011 Servicios integrales de traslado y viáticos"/>
        <s v="5383011 Congresos y convenciones 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62011 Maquinaria y equipo industrial "/>
        <s v="5442111 BECAS Convenios"/>
        <s v="5567011 Herramientas Maquinas y Herramientas"/>
        <s v="5519011 Otros mobiliarios y equipos de administracion"/>
        <s v="5564011 Sistemas de aire acondicionado, calefacción y de refrigeración industrial y comercial"/>
        <s v="5583011 Edificios y Locales"/>
        <s v="5442141 Becas madres solteras"/>
        <s v="Fondo Mixto Conacyt"/>
        <s v="5442010 Becas hijos trabajadores"/>
        <s v="5451011 Pensiones "/>
        <s v="5398011 Impuestos sobre nominas y otros que se deriven de una relacion laboral "/>
        <s v="5152011Liquidaciones por indemnizaciones y por sueldos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44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containsInteger="1" minValue="0" maxValue="0"/>
    </cacheField>
    <cacheField name="AMPLIACIÓN AGOSTO PRODUCTOS FINANCIEROS " numFmtId="44">
      <sharedItems containsString="0" containsBlank="1" containsNumber="1" containsInteger="1" minValue="0" maxValue="0"/>
    </cacheField>
    <cacheField name="AMPLIACIÓN SEPTIEMBRE PRODUCTOS FINANCIEROS " numFmtId="44">
      <sharedItems containsNonDate="0" containsString="0" containsBlank="1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2678.3599999999997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NonDate="0" containsString="0" containsBlank="1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170300" maxValue="114800"/>
    </cacheField>
    <cacheField name="TRANSFERENCIAS JUNIO" numFmtId="44">
      <sharedItems containsString="0" containsBlank="1" containsNumber="1" minValue="-99101.51" maxValue="81755.64"/>
    </cacheField>
    <cacheField name="TRANSFERENCIAS JULIO" numFmtId="44">
      <sharedItems containsNonDate="0" containsString="0" containsBlank="1"/>
    </cacheField>
    <cacheField name="TRANSFERENCIAS AGOSTO" numFmtId="44">
      <sharedItems containsNonDate="0" containsString="0" containsBlank="1"/>
    </cacheField>
    <cacheField name="TRANSFERENCIA SEPTIEMBRE" numFmtId="44">
      <sharedItems containsNonDate="0" containsString="0" containsBlank="1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170300" maxValue="114800"/>
    </cacheField>
    <cacheField name="TRANSFERENCIAS SEPT-DIC" numFmtId="44">
      <sharedItems containsString="0" containsBlank="1" containsNumber="1" containsInteger="1" minValue="0" maxValue="0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423119.84" maxValue="2247000"/>
    </cacheField>
    <cacheField name="PTTO.  MODIFICADO" numFmtId="44">
      <sharedItems containsString="0" containsBlank="1" containsNumber="1" minValue="-2.3283064365386963E-10" maxValue="32527365.423549999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18489773.009999979"/>
    </cacheField>
    <cacheField name="TOTAL RECURSO DISPONIBLE" numFmtId="44">
      <sharedItems containsString="0" containsBlank="1" containsNumber="1" minValue="-55500" maxValue="18489773.009999979"/>
    </cacheField>
    <cacheField name="PPTO EJERCIDO A LA FECHA" numFmtId="44">
      <sharedItems containsBlank="1" containsMixedTypes="1" containsNumber="1" minValue="0" maxValue="18489773.009999979"/>
    </cacheField>
    <cacheField name="EJERCIDO ENERO" numFmtId="44">
      <sharedItems containsBlank="1" containsMixedTypes="1" containsNumber="1" minValue="0" maxValue="2538694.9600000004"/>
    </cacheField>
    <cacheField name="EJERCIDO FEBRERO" numFmtId="44">
      <sharedItems containsString="0" containsBlank="1" containsNumber="1" minValue="-29154" maxValue="3480672.489999996"/>
    </cacheField>
    <cacheField name="EJERCIDO MARZO" numFmtId="44">
      <sharedItems containsBlank="1" containsMixedTypes="1" containsNumber="1" minValue="-2385.54" maxValue="2933924.8399999957"/>
    </cacheField>
    <cacheField name="EJERCIDO ABRIL" numFmtId="44">
      <sharedItems containsBlank="1" containsMixedTypes="1" containsNumber="1" minValue="-7058.7399999999852" maxValue="2921489.6800000006"/>
    </cacheField>
    <cacheField name="EJERCIDO MAYO" numFmtId="44">
      <sharedItems containsBlank="1" containsMixedTypes="1" containsNumber="1" minValue="-5.6843418860808015E-13" maxValue="3801268.0899999994"/>
    </cacheField>
    <cacheField name="EJERCIDO JUNIO " numFmtId="44">
      <sharedItems containsMixedTypes="1" containsNumber="1" minValue="-5980.4500000000007" maxValue="2813722.9500000016"/>
    </cacheField>
    <cacheField name="EJERCIDO JULIO " numFmtId="0">
      <sharedItems containsNonDate="0" containsString="0" containsBlank="1"/>
    </cacheField>
    <cacheField name="EJERCIDO AGOSTO" numFmtId="0">
      <sharedItems containsNonDate="0" containsString="0" containsBlank="1"/>
    </cacheField>
    <cacheField name="EJERCIDO SEPTIEMBRE" numFmtId="0">
      <sharedItems containsNonDate="0" containsString="0" containsBlank="1"/>
    </cacheField>
    <cacheField name="EJERCIDO OCTUBRE" numFmtId="0">
      <sharedItems containsNonDate="0" containsString="0" containsBlank="1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18489773.009999979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65311" maxValue="14037592.413550019"/>
    </cacheField>
    <cacheField name="DIFERENCIA DE INGRESOS " numFmtId="44">
      <sharedItems containsString="0" containsBlank="1" containsNumber="1" minValue="-65311" maxValue="14037592.413550019"/>
    </cacheField>
    <cacheField name="CUADRE RADICADO" numFmtId="44">
      <sharedItems containsString="0" containsBlank="1" containsNumber="1" minValue="-4.0168411014747107E-3" maxValue="14037592.4135500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velozc" refreshedDate="42779.645223611114" createdVersion="4" refreshedVersion="4" minRefreshableVersion="3" recordCount="293">
  <cacheSource type="worksheet">
    <worksheetSource ref="I2:CW295" sheet="CONCENTRADO " r:id="rId2"/>
  </cacheSource>
  <cacheFields count="93"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 count="3">
        <s v="FEDERAL"/>
        <s v="ESTATAL"/>
        <s v="PROPIOS"/>
      </sharedItems>
    </cacheField>
    <cacheField name="CLASIFICACION H. CONSEJO" numFmtId="0">
      <sharedItems count="2">
        <s v="PRESUPUESTO DE OPERACIÓN "/>
        <s v="OTROS RECURSOS ETIQUETADOS A EJERCER POR LA ENTIDAD"/>
      </sharedItems>
    </cacheField>
    <cacheField name="RECURSO" numFmtId="0">
      <sharedItems count="19">
        <s v="FEDERAL"/>
        <s v="PROPIOS"/>
        <s v="ESTATAL"/>
        <s v="PROMEP"/>
        <s v="FONDO DE CONTINGENCIAS "/>
        <s v="FONDO DE OBLIGACIONES LABORALES "/>
        <s v="FAM"/>
        <s v="CONACYT BICULTURAL "/>
        <s v="CONACYT"/>
        <s v="CONCYTEQ PB"/>
        <s v="CONCYTEQ"/>
        <s v="ESTIMULO FISCAL"/>
        <s v="PROFOCIE"/>
        <s v="PADES"/>
        <s v="PROFOCIE " u="1"/>
        <s v="ESTIMULOS FISCALES 2013" u="1"/>
        <s v="PROEXOEES" u="1"/>
        <s v="PROFOCIE 2015" u="1"/>
        <s v="CONACYT EQUIPAMIENTO" u="1"/>
      </sharedItems>
    </cacheField>
    <cacheField name="TIPO DE CONCEPTO " numFmtId="0">
      <sharedItems count="7">
        <s v="SERVICIOS PERSONALES "/>
        <s v="MATERIALES Y SUMINISTROS "/>
        <s v="SERVICIOS GENERALES "/>
        <s v="BIENES MUEBLES E INMUEBLES "/>
        <s v="TRANSFERENCIAS, ASIGANACIONES, SUBSIDIOS "/>
        <s v="INVERSION PUBLICA "/>
        <s v="TRANSFERENCIAS, A SIGANACIONES, SUBSIDIOS " u="1"/>
      </sharedItems>
    </cacheField>
    <cacheField name="CUCop" numFmtId="0">
      <sharedItems containsSemiMixedTypes="0" containsString="0" containsNumber="1" containsInteger="1" minValue="113000001" maxValue="622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 count="4">
        <n v="5"/>
        <n v="4"/>
        <n v="6"/>
        <n v="7"/>
      </sharedItems>
    </cacheField>
    <cacheField name="CAG" numFmtId="0">
      <sharedItems count="1">
        <s v="P500"/>
      </sharedItems>
    </cacheField>
    <cacheField name="CFG" numFmtId="0">
      <sharedItems containsSemiMixedTypes="0" containsString="0" containsNumber="1" containsInteger="1" minValue="25" maxValue="25" count="1">
        <n v="25"/>
      </sharedItems>
    </cacheField>
    <cacheField name="COG" numFmtId="0">
      <sharedItems/>
    </cacheField>
    <cacheField name="CPG" numFmtId="0">
      <sharedItems count="1">
        <s v="E"/>
      </sharedItems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6100"/>
    </cacheField>
    <cacheField name="nombre referencia " numFmtId="0">
      <sharedItems count="33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Materiales de Administración, Emisión de Documentos y Artículos Oficiales"/>
        <s v="Alimentos y Utensilios"/>
        <s v="Materias Primas y Materiales de Producción y Comercialización"/>
        <s v="Materiales y Artículos de Construcción y de Reparación"/>
        <s v="Productos Químicos, Farmacéuticos y de Laboratorio"/>
        <s v="Combustibles, Lubricantes y Aditivos"/>
        <s v="Vestuario, Blancos, Prendas de Protección y Artículos Deportivos"/>
        <s v="Herramientas, Refacciones y Accesorios Menores"/>
        <s v="Servicios Básicos"/>
        <s v="Servicios de Arrendamiento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Mobiliario y Equipo de Administración"/>
        <s v="Pago de Estímulos a Servidores Públicos"/>
        <s v="Ayudas sociales"/>
        <s v="Transferencias a Fideicomisos, Mandatos y Otros Análogos"/>
        <s v="Activos Intangibles"/>
        <s v="Vehículos y Equipo de Transporte"/>
        <s v="Mobiliario y Equipo Educacional y Recreativo"/>
        <s v="Maquinaria, Otros Equipos y Herramientas"/>
        <s v="Edificios no Residenciales "/>
        <s v="Obra Pública en Bienes de Dominio Público"/>
        <s v="Equipo e Instrumental Médico y de Laboratorio" u="1"/>
      </sharedItems>
    </cacheField>
    <cacheField name="PARTIDA GENÉRICA" numFmtId="0">
      <sharedItems/>
    </cacheField>
    <cacheField name="CAPITULO " numFmtId="0">
      <sharedItems count="8">
        <s v="511"/>
        <s v="512"/>
        <s v="513"/>
        <s v="124"/>
        <s v="524"/>
        <s v="526"/>
        <s v="125"/>
        <s v="123"/>
      </sharedItems>
    </cacheField>
    <cacheField name="PLAN  DE CUENTAS " numFmtId="0">
      <sharedItems containsSemiMixedTypes="0" containsString="0" containsNumber="1" containsInteger="1" minValue="12330" maxValue="52620"/>
    </cacheField>
    <cacheField name="PARTIDA" numFmtId="0">
      <sharedItems containsSemiMixedTypes="0" containsString="0" containsNumber="1" containsInteger="1" minValue="5113011" maxValue="5622011"/>
    </cacheField>
    <cacheField name="REC+PARTIDA" numFmtId="0">
      <sharedItems/>
    </cacheField>
    <cacheField name="CONCEPTO" numFmtId="0">
      <sharedItems/>
    </cacheField>
    <cacheField name="PTTO. ORIGINAL AUTORIZADO" numFmtId="44">
      <sharedItems containsBlank="1" containsMixedTypes="1" containsNumber="1" minValue="0" maxValue="33727650.776626423"/>
    </cacheField>
    <cacheField name="AMPLIACIÓN  REMANANTES 2015." numFmtId="44">
      <sharedItems containsString="0" containsBlank="1" containsNumber="1" minValue="0" maxValue="17713669.960000001" count="19">
        <m/>
        <n v="5738.81"/>
        <n v="382674.43"/>
        <n v="180.01"/>
        <n v="995815.5"/>
        <n v="27869.119999999999"/>
        <n v="967"/>
        <n v="2383.37"/>
        <n v="0"/>
        <n v="17713669.960000001"/>
        <n v="1062.4000000000001"/>
        <n v="425758.52"/>
        <n v="284266.84000000003"/>
        <n v="640000"/>
        <n v="250000"/>
        <n v="11912.49"/>
        <n v="2015695"/>
        <n v="220000"/>
        <n v="1495000"/>
      </sharedItems>
    </cacheField>
    <cacheField name="AMPLIACIÓN ENERO PRODUCTOS FINANCIEROS " numFmtId="44">
      <sharedItems containsString="0" containsBlank="1" containsNumber="1" minValue="0" maxValue="9851.56" count="8">
        <m/>
        <n v="391.78"/>
        <n v="268.41000000000003"/>
        <n v="366.14"/>
        <n v="301.07"/>
        <n v="1.22"/>
        <n v="0"/>
        <n v="9851.56"/>
      </sharedItems>
    </cacheField>
    <cacheField name="AMPLIACIÓN FEBRERO PRODUCTOS FINANCIEROS " numFmtId="44">
      <sharedItems containsString="0" containsBlank="1" containsNumber="1" minValue="0" maxValue="2464.98" count="7">
        <m/>
        <n v="158.72"/>
        <n v="156.36000000000001"/>
        <n v="218.53"/>
        <n v="2464.98"/>
        <n v="1.1499999999999999"/>
        <n v="0"/>
      </sharedItems>
    </cacheField>
    <cacheField name="AMPLIACIÓN MARZO PRODUCTOS FINANCIEROS " numFmtId="44">
      <sharedItems containsString="0" containsBlank="1" containsNumber="1" minValue="0" maxValue="10513.35" count="8">
        <m/>
        <n v="127.46"/>
        <n v="51.57"/>
        <n v="176.65"/>
        <n v="1275.19"/>
        <n v="1.22"/>
        <n v="0"/>
        <n v="10513.35"/>
      </sharedItems>
    </cacheField>
    <cacheField name="AMPLIACIÓN ABRIL PRODUCTOS FINANCIEROS " numFmtId="44">
      <sharedItems containsString="0" containsBlank="1" containsNumber="1" minValue="0" maxValue="11658.9" count="8">
        <m/>
        <n v="24.59"/>
        <n v="34.700000000000003"/>
        <n v="146.59"/>
        <n v="1166.57"/>
        <n v="3.65"/>
        <n v="0"/>
        <n v="11658.9"/>
      </sharedItems>
    </cacheField>
    <cacheField name="AMPLIACIÓN MAYO PRODUCTOS FINANCIEROS " numFmtId="44">
      <sharedItems containsString="0" containsBlank="1" containsNumber="1" minValue="0" maxValue="1309.3900000000001" count="7">
        <m/>
        <n v="20.81"/>
        <n v="406.86"/>
        <n v="144.1"/>
        <n v="1309.3900000000001"/>
        <n v="1.22"/>
        <n v="0"/>
      </sharedItems>
    </cacheField>
    <cacheField name="AMPLIACIÓN JUNIO PRODUCTOS FINANCIEROS " numFmtId="44">
      <sharedItems containsString="0" containsBlank="1" containsNumber="1" minValue="0" maxValue="22116.2" count="8">
        <m/>
        <n v="1694.66"/>
        <n v="375.4"/>
        <n v="137.63999999999999"/>
        <n v="66.19"/>
        <n v="1.18"/>
        <n v="0"/>
        <n v="22116.2"/>
      </sharedItems>
    </cacheField>
    <cacheField name="AMPLIACIÓN JULIO PRODUCTOS FINANCIEROS " numFmtId="44">
      <sharedItems containsString="0" containsBlank="1" containsNumber="1" minValue="0" maxValue="10521.32" count="8">
        <m/>
        <n v="1718.87"/>
        <n v="156.86000000000001"/>
        <n v="147.08000000000001"/>
        <n v="67.239999999999995"/>
        <n v="1.22"/>
        <n v="0"/>
        <n v="10521.32"/>
      </sharedItems>
    </cacheField>
    <cacheField name="AMPLIACIÓN AGOSTO PRODUCTOS FINANCIEROS " numFmtId="44">
      <sharedItems containsString="0" containsBlank="1" containsNumber="1" minValue="0" maxValue="6942.04" count="8">
        <m/>
        <n v="1116.8699999999999"/>
        <n v="143.80000000000001"/>
        <n v="145.76"/>
        <n v="67.260000000000005"/>
        <n v="33.270000000000003"/>
        <n v="0"/>
        <n v="6942.04"/>
      </sharedItems>
    </cacheField>
    <cacheField name="AMPLIACIÓN SEPTIEMBRE PRODUCTOS FINANCIEROS " numFmtId="44">
      <sharedItems containsString="0" containsBlank="1" containsNumber="1" minValue="75.13" maxValue="4236.91" count="6">
        <m/>
        <n v="799.11"/>
        <n v="406.34"/>
        <n v="133.88999999999999"/>
        <n v="4236.91"/>
        <n v="75.13"/>
      </sharedItems>
    </cacheField>
    <cacheField name="AMPLIACIÓN OCTUBRE PRODUCTOS FINANCIEROS " numFmtId="44">
      <sharedItems containsString="0" containsBlank="1" containsNumber="1" minValue="77.64" maxValue="13942.88" count="7">
        <m/>
        <n v="1039.1099999999999"/>
        <n v="190.09"/>
        <n v="126.66"/>
        <n v="1487.3799999999999"/>
        <n v="77.64"/>
        <n v="13942.88"/>
      </sharedItems>
    </cacheField>
    <cacheField name="AMPLIACIÓN NOVIEMBRE PRODUCTOS FINANCIEROS " numFmtId="44">
      <sharedItems containsString="0" containsBlank="1" containsNumber="1" minValue="3.63" maxValue="1624.57" count="7">
        <m/>
        <n v="1624.57"/>
        <n v="121.81"/>
        <n v="191.76"/>
        <n v="1468.47"/>
        <n v="38.17"/>
        <n v="3.63"/>
      </sharedItems>
    </cacheField>
    <cacheField name="AMPLIACIÓN DICIEMBRE PRODUCTOS FINANCIEROS " numFmtId="44">
      <sharedItems containsString="0" containsBlank="1" containsNumber="1" minValue="0" maxValue="2118.84" count="9">
        <m/>
        <n v="262.98"/>
        <n v="129.09"/>
        <n v="239.97"/>
        <n v="1361.07"/>
        <n v="1.24"/>
        <n v="0"/>
        <n v="2118.84"/>
        <n v="5.44"/>
      </sharedItems>
    </cacheField>
    <cacheField name="TOTAL AMPLIACION  PRODUCTOS FINANCIEROS " numFmtId="44">
      <sharedItems containsSemiMixedTypes="0" containsString="0" containsNumber="1" minValue="0" maxValue="87665.09" count="8">
        <n v="0"/>
        <n v="8979.5299999999988"/>
        <n v="2441.2900000000004"/>
        <n v="2174.77"/>
        <n v="15271.719999999998"/>
        <n v="236.31"/>
        <n v="87665.09"/>
        <n v="9.07"/>
      </sharedItems>
    </cacheField>
    <cacheField name="AMPLIACIÓN RECURSO FEBRERO" numFmtId="44">
      <sharedItems containsNonDate="0" containsString="0" containsBlank="1" count="1">
        <m/>
      </sharedItems>
    </cacheField>
    <cacheField name="AMPLIACIÓN RECURSO ABRIL" numFmtId="44">
      <sharedItems containsString="0" containsBlank="1" containsNumber="1" containsInteger="1" minValue="0" maxValue="13750" count="3">
        <m/>
        <n v="0"/>
        <n v="13750"/>
      </sharedItems>
    </cacheField>
    <cacheField name="AMPLIACIÓN RECURSO MAYO" numFmtId="44">
      <sharedItems containsString="0" containsBlank="1" containsNumber="1" containsInteger="1" minValue="0" maxValue="654000" count="4">
        <m/>
        <n v="0"/>
        <n v="275000"/>
        <n v="654000"/>
      </sharedItems>
    </cacheField>
    <cacheField name="AMPLIACIÓN RECURSO JUNIO" numFmtId="44">
      <sharedItems containsNonDate="0" containsString="0" containsBlank="1" count="1">
        <m/>
      </sharedItems>
    </cacheField>
    <cacheField name="AMPLIACIÓN RECURSO JULIO" numFmtId="44">
      <sharedItems containsString="0" containsBlank="1" containsNumber="1" minValue="0" maxValue="887312.39" count="4">
        <m/>
        <n v="0"/>
        <n v="887312.39"/>
        <n v="20000"/>
      </sharedItems>
    </cacheField>
    <cacheField name="AMPLIACIÓN RECURSO AGOSTO" numFmtId="44">
      <sharedItems containsString="0" containsBlank="1" containsNumber="1" containsInteger="1" minValue="150000" maxValue="176000" count="3">
        <m/>
        <n v="176000"/>
        <n v="150000"/>
      </sharedItems>
    </cacheField>
    <cacheField name="AMPLIACIÓN RECURSO SEPTIEMBRE" numFmtId="44">
      <sharedItems containsString="0" containsBlank="1" containsNumber="1" containsInteger="1" minValue="6000" maxValue="6000" count="2">
        <m/>
        <n v="6000"/>
      </sharedItems>
    </cacheField>
    <cacheField name="AMPLIACIÓN RECURSO OCTUBRE" numFmtId="44">
      <sharedItems containsString="0" containsBlank="1" containsNumber="1" minValue="14.98" maxValue="881971.29" count="5">
        <m/>
        <n v="439570.48"/>
        <n v="14.98"/>
        <n v="726658"/>
        <n v="881971.29"/>
      </sharedItems>
    </cacheField>
    <cacheField name="AMPLIACIÓN RECURSO NOVIEMBRE" numFmtId="44">
      <sharedItems containsString="0" containsBlank="1" containsNumber="1" minValue="201535.85" maxValue="1142299.8700000001" count="3">
        <m/>
        <n v="1142299.8700000001"/>
        <n v="201535.85"/>
      </sharedItems>
    </cacheField>
    <cacheField name="AMPLIACIÓN RECURSO DICIEMBRE" numFmtId="44">
      <sharedItems containsString="0" containsBlank="1" containsNumber="1" minValue="29.34" maxValue="1251064.78"/>
    </cacheField>
    <cacheField name="TOTAL AMPLIACIÓN  RECURSOS 2016." numFmtId="44">
      <sharedItems containsSemiMixedTypes="0" containsString="0" containsNumber="1" minValue="0" maxValue="2292325.4700000002"/>
    </cacheField>
    <cacheField name="AMPLIACIÓN ENE-ABR 2015" numFmtId="44">
      <sharedItems containsSemiMixedTypes="0" containsString="0" containsNumber="1" minValue="0" maxValue="32023.809999999998" count="8">
        <n v="0"/>
        <n v="702.55000000000007"/>
        <n v="511.04"/>
        <n v="907.91"/>
        <n v="5207.8100000000004"/>
        <n v="7.24"/>
        <n v="13750"/>
        <n v="32023.809999999998"/>
      </sharedItems>
    </cacheField>
    <cacheField name="AMPLIACION MAY-AGO" numFmtId="44">
      <sharedItems containsSemiMixedTypes="0" containsString="0" containsNumber="1" minValue="0" maxValue="887312.39" count="13">
        <n v="0"/>
        <n v="4551.21"/>
        <n v="1082.92"/>
        <n v="574.58000000000004"/>
        <n v="1510.0800000000002"/>
        <n v="36.89"/>
        <n v="887312.39"/>
        <n v="20000"/>
        <n v="176000"/>
        <n v="150000"/>
        <n v="275000"/>
        <n v="39579.56"/>
        <n v="654000"/>
      </sharedItems>
    </cacheField>
    <cacheField name="AMPLIACION SEPT-DIC" numFmtId="44">
      <sharedItems containsSemiMixedTypes="0" containsString="0" containsNumber="1" minValue="0" maxValue="2292325.4700000002"/>
    </cacheField>
    <cacheField name="REDUCCIONES ENE-ABR" numFmtId="44">
      <sharedItems containsNonDate="0" containsString="0" containsBlank="1" count="1">
        <m/>
      </sharedItems>
    </cacheField>
    <cacheField name="REDUCCIONES MAY-AGO" numFmtId="44">
      <sharedItems containsString="0" containsBlank="1" containsNumber="1" minValue="0" maxValue="17713669.960000001" count="4">
        <m/>
        <n v="150000"/>
        <n v="0"/>
        <n v="17713669.960000001"/>
      </sharedItems>
    </cacheField>
    <cacheField name="REDUCCIONES SEPT-DIC" numFmtId="44">
      <sharedItems containsString="0" containsBlank="1" containsNumber="1" minValue="23957.24" maxValue="176000" count="4">
        <m/>
        <n v="23957.24"/>
        <n v="38000"/>
        <n v="176000"/>
      </sharedItems>
    </cacheField>
    <cacheField name="TRANSFERENCIAS ENERO" numFmtId="44">
      <sharedItems containsString="0" containsBlank="1" containsNumber="1" minValue="-463610.58999999997" maxValue="409954.56" count="14">
        <m/>
        <n v="-463610.58999999997"/>
        <n v="409954.56"/>
        <n v="25402.03"/>
        <n v="28254"/>
        <n v="419.4"/>
        <n v="-4166.08"/>
        <n v="617"/>
        <n v="1421"/>
        <n v="1708.68"/>
        <n v="3013.28"/>
        <n v="3528.99"/>
        <n v="-6542.27"/>
        <n v="0"/>
      </sharedItems>
    </cacheField>
    <cacheField name="TRANSFERENCIAS FEBRERO" numFmtId="44">
      <sharedItems containsString="0" containsBlank="1" containsNumber="1" minValue="-502869.28" maxValue="444976.78" count="29">
        <m/>
        <n v="38.979999999999997"/>
        <n v="-38.979999999999997"/>
        <n v="-502869.28"/>
        <n v="444976.78"/>
        <n v="29638.5"/>
        <n v="28254"/>
        <n v="-1490.84"/>
        <n v="1490.84"/>
        <n v="-2008.4099999999999"/>
        <n v="1722.6"/>
        <n v="285.81"/>
        <n v="-10253.1"/>
        <n v="10253.1"/>
        <n v="-1706.12"/>
        <n v="290.12"/>
        <n v="1416"/>
        <n v="-39076.86"/>
        <n v="2150"/>
        <n v="4168"/>
        <n v="5449.5"/>
        <n v="20419.37"/>
        <n v="6889.99"/>
        <n v="40490.199999999997"/>
        <n v="26177.200000000001"/>
        <n v="6740.15"/>
        <n v="-73407.55"/>
        <n v="4.82"/>
        <n v="-4.82"/>
      </sharedItems>
    </cacheField>
    <cacheField name="TRANSFERENCIAS MARZO" numFmtId="44">
      <sharedItems containsString="0" containsBlank="1" containsNumber="1" minValue="-411785.77" maxValue="376101" count="23">
        <m/>
        <n v="16057.12"/>
        <n v="-16057.12"/>
        <n v="-411785.77"/>
        <n v="376101"/>
        <n v="28254"/>
        <n v="7430.77"/>
        <n v="9407.7000000000007"/>
        <n v="-45"/>
        <n v="45"/>
        <n v="-9407.7000000000007"/>
        <n v="-25363.5"/>
        <n v="191.4"/>
        <n v="4825"/>
        <n v="20538.5"/>
        <n v="-191.4"/>
        <n v="-175175.87"/>
        <n v="175175.87"/>
        <n v="0"/>
        <n v="42950.16"/>
        <n v="34975"/>
        <n v="-118607.35"/>
        <n v="40682.19"/>
      </sharedItems>
    </cacheField>
    <cacheField name="TRANSFERENCIAS ABRIL" numFmtId="44">
      <sharedItems containsString="0" containsBlank="1" containsNumber="1" minValue="-116568.13" maxValue="107031.35"/>
    </cacheField>
    <cacheField name="TRANSFERENCIAS MAYO" numFmtId="44">
      <sharedItems containsString="0" containsBlank="1" containsNumber="1" minValue="-974144.96000000008" maxValue="623219.43000000005"/>
    </cacheField>
    <cacheField name="TRANSFERENCIAS JUNIO" numFmtId="44">
      <sharedItems containsString="0" containsBlank="1" containsNumber="1" minValue="-284884.31" maxValue="279269.08"/>
    </cacheField>
    <cacheField name="TRANSFERENCIAS JULIO" numFmtId="44">
      <sharedItems containsString="0" containsBlank="1" containsNumber="1" minValue="-448649.58" maxValue="448649.58"/>
    </cacheField>
    <cacheField name="TRANSFERENCIAS AGOSTO" numFmtId="44">
      <sharedItems containsString="0" containsBlank="1" containsNumber="1" minValue="-263154.14999999997" maxValue="262364.15999999997"/>
    </cacheField>
    <cacheField name="TRANSFERENCIA SEPTIEMBRE" numFmtId="44">
      <sharedItems containsString="0" containsBlank="1" containsNumber="1" minValue="-2973602.7" maxValue="2875440.39"/>
    </cacheField>
    <cacheField name="TRANSFERENCIA OCTUBRE" numFmtId="44">
      <sharedItems containsString="0" containsBlank="1" containsNumber="1" minValue="-775513.91999999993" maxValue="944955.07000000007"/>
    </cacheField>
    <cacheField name="TRANSFERENCIA NOVIEMBRE" numFmtId="44">
      <sharedItems containsString="0" containsBlank="1" containsNumber="1" minValue="-881971.29" maxValue="881971.29"/>
    </cacheField>
    <cacheField name="TRANSFERENCIA DICIEMBRE" numFmtId="44">
      <sharedItems containsString="0" containsBlank="1" containsNumber="1" minValue="-1956835.6" maxValue="2059038.83"/>
    </cacheField>
    <cacheField name="TRANSFERENCIAS ENE-ABR" numFmtId="44">
      <sharedItems containsString="0" containsBlank="1" containsNumber="1" minValue="-1411569.6400000001" maxValue="1231032.3400000001"/>
    </cacheField>
    <cacheField name="TRANSFERENCIAS MAY-AGO" numFmtId="44">
      <sharedItems containsSemiMixedTypes="0" containsString="0" containsNumber="1" minValue="-1278464.7999999998" maxValue="1019614.4500000001"/>
    </cacheField>
    <cacheField name="TRANSFERENCIAS SEPT-DIC" numFmtId="44">
      <sharedItems containsSemiMixedTypes="0" containsString="0" containsNumber="1" minValue="-2884351.54" maxValue="2059038.83"/>
    </cacheField>
    <cacheField name="TOTAL DE TRANSFERENCIAS " numFmtId="44">
      <sharedItems containsSemiMixedTypes="0" containsString="0" containsNumber="1" minValue="-2884351.54" maxValue="2306472.54"/>
    </cacheField>
    <cacheField name="TOTAL AMPLIACIONES" numFmtId="44">
      <sharedItems containsSemiMixedTypes="0" containsString="0" containsNumber="1" minValue="-23927.9" maxValue="2142325.4700000002"/>
    </cacheField>
    <cacheField name="TOTAL MODIFICACIONES" numFmtId="44">
      <sharedItems containsSemiMixedTypes="0" containsString="0" containsNumber="1" minValue="-2884351.54" maxValue="3233287.1799999997"/>
    </cacheField>
    <cacheField name="PTTO.  MODIFICADO" numFmtId="44">
      <sharedItems containsSemiMixedTypes="0" containsString="0" containsNumber="1" minValue="0" maxValue="31405435.696626425"/>
    </cacheField>
    <cacheField name="REMANENTE  PTTO.  (EJ. ANT.)" numFmtId="44">
      <sharedItems containsString="0" containsBlank="1" containsNumber="1" minValue="0" maxValue="1552252.5499999998"/>
    </cacheField>
    <cacheField name="PTTO. RADICADO A" numFmtId="44">
      <sharedItems containsBlank="1" containsMixedTypes="1" containsNumber="1" minValue="0" maxValue="31405435.699999999"/>
    </cacheField>
    <cacheField name="TOTAL RECURSO DISPONIBLE" numFmtId="44">
      <sharedItems containsString="0" containsBlank="1" containsNumber="1" minValue="0" maxValue="31405435.699999999"/>
    </cacheField>
    <cacheField name="PPTO EJERCIDO A LA FECHA" numFmtId="44">
      <sharedItems containsBlank="1" containsMixedTypes="1" containsNumber="1" minValue="0" maxValue="31405435.699999999"/>
    </cacheField>
    <cacheField name="EJERCIDO ENERO" numFmtId="44">
      <sharedItems containsBlank="1" containsMixedTypes="1" containsNumber="1" minValue="-4.7180037654470652E-12" maxValue="2175607.7899999996"/>
    </cacheField>
    <cacheField name="EJERCIDO FEBRERO" numFmtId="44">
      <sharedItems containsBlank="1" containsMixedTypes="1" containsNumber="1" minValue="4.82" maxValue="2420753.0699999994"/>
    </cacheField>
    <cacheField name="EJERCIDO MARZO" numFmtId="44">
      <sharedItems containsBlank="1" containsMixedTypes="1" containsNumber="1" minValue="10.32" maxValue="2100750.4899999998"/>
    </cacheField>
    <cacheField name="EJERCIDO ABRIL" numFmtId="44">
      <sharedItems containsBlank="1" containsMixedTypes="1" containsNumber="1" minValue="4.46" maxValue="2583820.8300000005"/>
    </cacheField>
    <cacheField name="EJERCIDO MAYO" numFmtId="44">
      <sharedItems containsBlank="1" containsMixedTypes="1" containsNumber="1" minValue="-7950.16" maxValue="2436923.1800000002"/>
    </cacheField>
    <cacheField name="EJERCIDO JUNIO " numFmtId="44">
      <sharedItems containsBlank="1" containsMixedTypes="1" containsNumber="1" minValue="48.72" maxValue="2510684.6"/>
    </cacheField>
    <cacheField name="EJERCIDO JULIO " numFmtId="44">
      <sharedItems containsBlank="1" containsMixedTypes="1" containsNumber="1" minValue="-107031.35" maxValue="2539235.08"/>
    </cacheField>
    <cacheField name="EJERCIDO AGOSTO" numFmtId="44">
      <sharedItems containsBlank="1" containsMixedTypes="1" containsNumber="1" minValue="-80183.06" maxValue="3281943.6599999992"/>
    </cacheField>
    <cacheField name="EJERCIDO SEPTIEMBRE" numFmtId="44">
      <sharedItems containsBlank="1" containsMixedTypes="1" containsNumber="1" minValue="-80218.81" maxValue="4169356.79"/>
    </cacheField>
    <cacheField name="EJERCIDO OCTUBRE" numFmtId="44">
      <sharedItems containsBlank="1" containsMixedTypes="1" containsNumber="1" minValue="-57999.14" maxValue="4250996.2799999993"/>
    </cacheField>
    <cacheField name="EJERCIDO NOVIEMBRE" numFmtId="44">
      <sharedItems containsBlank="1" containsMixedTypes="1" containsNumber="1" minValue="-115998.28" maxValue="4584648.4899999993"/>
    </cacheField>
    <cacheField name="EJERCIDO DICIEMBRE" numFmtId="44">
      <sharedItems containsMixedTypes="1" containsNumber="1" minValue="-159399.79000000004" maxValue="4872737.21"/>
    </cacheField>
    <cacheField name="TOTAL MENSUAL" numFmtId="44">
      <sharedItems containsBlank="1" containsMixedTypes="1" containsNumber="1" minValue="-159399.79000000004" maxValue="4872737.21"/>
    </cacheField>
    <cacheField name="PTTO.  EJERCIDO MES ANTERIOR" numFmtId="44">
      <sharedItems containsBlank="1" containsMixedTypes="1" containsNumber="1" minValue="0" maxValue="27241071.579999998"/>
    </cacheField>
    <cacheField name="DIF. P. RAD. REMAN.  Y  PTTO.  EJERC." numFmtId="44">
      <sharedItems containsString="0" containsBlank="1" containsNumber="1" minValue="0" maxValue="715702.95" count="23">
        <n v="0"/>
        <m/>
        <n v="5738.8099999999977"/>
        <n v="8979.5299999999988"/>
        <n v="46916.079999999958"/>
        <n v="25838.1"/>
        <n v="25411.189999999944"/>
        <n v="150062.08999999997"/>
        <n v="47062.530000000028"/>
        <n v="2051.1599999999744"/>
        <n v="7544.2400000000016"/>
        <n v="972.05"/>
        <n v="233.24000000000035"/>
        <n v="910"/>
        <n v="240740.55000000005"/>
        <n v="715702.95"/>
        <n v="15271.72"/>
        <n v="11584.200000000186"/>
        <n v="966.28"/>
        <n v="173392.96000000002"/>
        <n v="2707.6900000000005"/>
        <n v="88270.06"/>
        <n v="51576.119999999995"/>
      </sharedItems>
    </cacheField>
    <cacheField name="DIFERENCIA" numFmtId="44">
      <sharedItems containsSemiMixedTypes="0" containsString="0" containsNumber="1" minValue="-4.8619998851791024E-3" maxValue="715702.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m/>
    <m/>
    <m/>
    <m/>
    <m/>
    <m/>
    <n v="-7005.5199999999995"/>
    <n v="-1108.04"/>
    <n v="0"/>
    <n v="-8113.5599999999995"/>
    <n v="0"/>
    <n v="-8113.5599999999995"/>
    <n v="19822025.649980001"/>
    <n v="112883.70999999999"/>
    <n v="6745209.5600000015"/>
    <n v="6858093.2700000014"/>
    <n v="6745209.5600000015"/>
    <n v="1341537.5999999996"/>
    <n v="901941.13000000152"/>
    <n v="1330191.7499999998"/>
    <n v="1309454.8899999999"/>
    <n v="558990.8000000004"/>
    <n v="1303093.3900000001"/>
    <m/>
    <m/>
    <m/>
    <m/>
    <m/>
    <m/>
    <n v="6745209.5600000015"/>
    <m/>
    <n v="112883.70999999996"/>
    <n v="13076816.089979999"/>
    <n v="13076816.089979999"/>
    <n v="12963932.379979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m/>
    <m/>
    <m/>
    <m/>
    <m/>
    <m/>
    <n v="9498.9399999999987"/>
    <n v="1108.04"/>
    <n v="0"/>
    <n v="10606.98"/>
    <n v="0"/>
    <n v="10606.98"/>
    <n v="10606.98"/>
    <m/>
    <n v="10606.98"/>
    <n v="10606.98"/>
    <n v="10606.98"/>
    <n v="2885.64"/>
    <n v="1646.09"/>
    <n v="2493.42"/>
    <n v="2473.79"/>
    <n v="1108.04"/>
    <s v="0.00"/>
    <m/>
    <m/>
    <m/>
    <m/>
    <m/>
    <m/>
    <n v="10606.9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1421.8500000000001"/>
    <n v="1421.8500000000001"/>
    <n v="1421.8500000000001"/>
    <n v="1421.8500000000001"/>
    <n v="0"/>
    <s v="0.00"/>
    <s v="0.00"/>
    <s v="0.00"/>
    <s v="0.00"/>
    <m/>
    <m/>
    <m/>
    <m/>
    <m/>
    <m/>
    <n v="1421.8500000000001"/>
    <m/>
    <n v="0"/>
    <n v="907599.08961098175"/>
    <n v="907599.08961098175"/>
    <n v="907599.0896109817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1743.599999999999"/>
    <n v="11743.599999999999"/>
    <n v="11743.599999999999"/>
    <n v="11743.599999999999"/>
    <n v="0"/>
    <s v="0.00"/>
    <s v="0.00"/>
    <s v="0.00"/>
    <s v="0.00"/>
    <m/>
    <m/>
    <m/>
    <m/>
    <m/>
    <m/>
    <n v="11743.599999999999"/>
    <m/>
    <n v="0"/>
    <n v="4683632.2189085977"/>
    <n v="4683632.2189085977"/>
    <n v="4683632.218908597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m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6"/>
    <s v="0.00"/>
    <s v="0.00"/>
    <m/>
    <m/>
    <m/>
    <m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117822.4200000004"/>
    <n v="1117822.4200000004"/>
    <n v="1117822.4200000004"/>
    <n v="247514.94"/>
    <n v="139565.84"/>
    <n v="220028.04999999952"/>
    <n v="210190.24"/>
    <n v="90546.350000000035"/>
    <n v="209977.00000000006"/>
    <m/>
    <m/>
    <m/>
    <m/>
    <m/>
    <m/>
    <n v="1117822.4200000004"/>
    <m/>
    <n v="0"/>
    <n v="2169531.0627734503"/>
    <n v="2169531.0627734503"/>
    <n v="2169531.062773450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181631.52000000002"/>
    <n v="181631.52000000002"/>
    <n v="181631.52000000002"/>
    <n v="40512.51"/>
    <n v="23062.04"/>
    <n v="35571.14000000005"/>
    <n v="33992.26"/>
    <n v="14622.090000000018"/>
    <n v="33871.480000000018"/>
    <m/>
    <m/>
    <m/>
    <m/>
    <m/>
    <m/>
    <n v="181631.52000000002"/>
    <m/>
    <n v="0"/>
    <n v="272613.36713928328"/>
    <n v="272613.36713928328"/>
    <n v="272613.3671392832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214741.22000000006"/>
    <n v="214741.22000000006"/>
    <n v="214741.22000000006"/>
    <n v="47653.589999999975"/>
    <n v="28227.130000000059"/>
    <n v="41463.670000000056"/>
    <n v="40858.279999999992"/>
    <n v="16806.369999999992"/>
    <n v="39732.179999999986"/>
    <m/>
    <m/>
    <m/>
    <m/>
    <m/>
    <m/>
    <n v="214741.22000000006"/>
    <m/>
    <n v="0"/>
    <n v="278134.56456917676"/>
    <n v="278134.56456917676"/>
    <n v="278134.5645691767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m/>
    <m/>
    <m/>
    <m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m/>
    <m/>
    <m/>
    <m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10456.86"/>
    <n v="10456.86"/>
    <n v="10456.86"/>
    <s v="0.00"/>
    <n v="0"/>
    <s v="0.00"/>
    <n v="5694"/>
    <n v="1491.66"/>
    <n v="3271.2"/>
    <m/>
    <m/>
    <m/>
    <m/>
    <m/>
    <m/>
    <n v="10456.86"/>
    <m/>
    <n v="0"/>
    <n v="144598.72999999998"/>
    <n v="144598.72999999998"/>
    <n v="144598.72999999998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m/>
    <m/>
    <m/>
    <m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46349"/>
    <n v="46349"/>
    <n v="46349"/>
    <s v="0.00"/>
    <n v="0"/>
    <n v="877"/>
    <n v="45472"/>
    <s v="0.00"/>
    <s v="0.00"/>
    <m/>
    <m/>
    <m/>
    <m/>
    <m/>
    <m/>
    <n v="46349"/>
    <m/>
    <n v="0"/>
    <n v="73554"/>
    <n v="73554"/>
    <n v="7355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m/>
    <m/>
    <m/>
    <m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28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8232"/>
    <n v="0"/>
    <n v="46610.490000000005"/>
    <n v="46610.490000000005"/>
    <n v="46610.490000000005"/>
    <n v="165"/>
    <n v="885.5"/>
    <n v="2666.93"/>
    <s v="0.00"/>
    <n v="11252"/>
    <n v="31641.06"/>
    <m/>
    <m/>
    <m/>
    <m/>
    <m/>
    <m/>
    <n v="46610.490000000005"/>
    <m/>
    <n v="0"/>
    <n v="81621.509999999995"/>
    <n v="81621.509999999995"/>
    <n v="81621.50999999999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9"/>
    <n v="807.99"/>
    <n v="807.99"/>
    <n v="807.99"/>
    <n v="0"/>
    <s v="0.00"/>
    <s v="0.00"/>
    <s v="0.00"/>
    <s v="0.00"/>
    <m/>
    <m/>
    <m/>
    <m/>
    <m/>
    <m/>
    <n v="807.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36917"/>
    <n v="0"/>
    <n v="458485.22999999969"/>
    <n v="458485.22999999969"/>
    <n v="458485.22999999969"/>
    <n v="58874.899999999783"/>
    <n v="49558.290000000037"/>
    <n v="109248.31999999976"/>
    <n v="45309.5"/>
    <n v="67926.01000000014"/>
    <n v="127568.20999999999"/>
    <m/>
    <m/>
    <m/>
    <m/>
    <m/>
    <m/>
    <n v="458485.22999999969"/>
    <m/>
    <n v="0"/>
    <n v="378431.77000000031"/>
    <n v="378431.77000000031"/>
    <n v="378431.7700000003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m/>
    <m/>
    <m/>
    <m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7247.79994249018"/>
    <n v="0"/>
    <n v="552216"/>
    <n v="552216"/>
    <n v="552216"/>
    <n v="83457"/>
    <n v="78617"/>
    <n v="97805"/>
    <n v="113811"/>
    <n v="85296"/>
    <n v="93230"/>
    <m/>
    <m/>
    <m/>
    <m/>
    <m/>
    <m/>
    <n v="552216"/>
    <m/>
    <n v="0"/>
    <n v="85031.799942490179"/>
    <n v="85031.799942490179"/>
    <n v="85031.79994249017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3395.30651934445"/>
    <n v="0"/>
    <n v="310"/>
    <n v="310"/>
    <n v="310"/>
    <s v="0.00"/>
    <n v="310"/>
    <s v="0.00"/>
    <s v="0.00"/>
    <s v="0.00"/>
    <s v="0.00"/>
    <m/>
    <m/>
    <m/>
    <m/>
    <m/>
    <m/>
    <n v="310"/>
    <m/>
    <n v="0"/>
    <n v="113085.30651934445"/>
    <n v="113085.30651934445"/>
    <n v="113085.30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m/>
    <m/>
    <m/>
    <m/>
    <m/>
    <m/>
    <n v="1047.26"/>
    <n v="0"/>
    <n v="0"/>
    <n v="1047.26"/>
    <n v="0"/>
    <n v="1047.26"/>
    <n v="1047.26"/>
    <n v="0"/>
    <n v="1047.26"/>
    <n v="1047.26"/>
    <n v="1047.26"/>
    <s v="0.00"/>
    <n v="0"/>
    <s v="0.00"/>
    <n v="1047.26"/>
    <s v="0.00"/>
    <s v="0.00"/>
    <m/>
    <m/>
    <m/>
    <m/>
    <m/>
    <m/>
    <n v="1047.26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m/>
    <m/>
    <m/>
    <m/>
    <m/>
    <n v="42624.34"/>
    <n v="0"/>
    <n v="0"/>
    <n v="42624.34"/>
    <n v="0"/>
    <n v="42624.34"/>
    <n v="42624.34"/>
    <n v="0"/>
    <n v="42624.339999999982"/>
    <n v="42624.339999999982"/>
    <n v="42624.339999999982"/>
    <s v="0.00"/>
    <n v="0"/>
    <n v="42624.34"/>
    <s v="0.00"/>
    <n v="0"/>
    <n v="0"/>
    <m/>
    <m/>
    <m/>
    <m/>
    <m/>
    <m/>
    <n v="42624.339999999982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m/>
    <m/>
    <m/>
    <m/>
    <m/>
    <m/>
    <n v="-42624.34"/>
    <n v="0"/>
    <n v="0"/>
    <n v="-42624.34"/>
    <n v="5738.81"/>
    <n v="-36885.53"/>
    <n v="297026.69578629371"/>
    <m/>
    <s v="0.0"/>
    <n v="0"/>
    <s v="0.0"/>
    <s v="0.00"/>
    <n v="0"/>
    <s v="0.00"/>
    <s v="0.00"/>
    <s v="0.00"/>
    <s v="0.00"/>
    <m/>
    <m/>
    <m/>
    <m/>
    <m/>
    <m/>
    <s v="0.00"/>
    <m/>
    <n v="0"/>
    <n v="297026.69578629371"/>
    <n v="297026.69578629371"/>
    <n v="297026.6957862937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m/>
    <m/>
    <m/>
    <m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8625"/>
    <n v="0"/>
    <s v="0.0"/>
    <n v="0"/>
    <s v="0.0"/>
    <s v="0.00"/>
    <n v="0"/>
    <s v="0.00"/>
    <s v="0.00"/>
    <s v="0.00"/>
    <s v="0.00"/>
    <m/>
    <m/>
    <m/>
    <m/>
    <m/>
    <m/>
    <s v="0.00"/>
    <m/>
    <n v="0"/>
    <n v="58625"/>
    <n v="58625"/>
    <n v="5862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m/>
    <m/>
    <m/>
    <m/>
    <m/>
    <m/>
    <n v="380.13"/>
    <m/>
    <m/>
    <m/>
    <m/>
    <m/>
    <m/>
    <m/>
    <m/>
    <m/>
    <m/>
    <n v="0"/>
    <n v="254.82"/>
    <n v="125.31"/>
    <n v="0"/>
    <m/>
    <m/>
    <m/>
    <m/>
    <m/>
    <m/>
    <n v="2099.11"/>
    <n v="3005.44"/>
    <n v="2858.87"/>
    <m/>
    <m/>
    <m/>
    <m/>
    <m/>
    <m/>
    <n v="2099.11"/>
    <n v="5864.3099999999995"/>
    <n v="0"/>
    <n v="7963.42"/>
    <n v="9359.66"/>
    <n v="17323.080000000002"/>
    <n v="17323.080000000002"/>
    <m/>
    <n v="17323.079999999994"/>
    <n v="17323.079999999994"/>
    <n v="17323.079999999994"/>
    <n v="1805.92"/>
    <n v="2195.88"/>
    <n v="3226.3"/>
    <n v="4105.3599999999997"/>
    <n v="3005.44"/>
    <n v="2984.1800000000003"/>
    <m/>
    <m/>
    <m/>
    <m/>
    <m/>
    <m/>
    <n v="17323.079999999994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"/>
    <n v="81755.64"/>
    <n v="81755.64"/>
    <n v="0"/>
    <n v="0"/>
    <s v="0.00"/>
    <s v="0.00"/>
    <s v="0.00"/>
    <n v="81755.64"/>
    <m/>
    <m/>
    <m/>
    <m/>
    <m/>
    <m/>
    <n v="81755.64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0145"/>
    <n v="0"/>
    <n v="2784"/>
    <n v="2784"/>
    <n v="2784"/>
    <s v="0.00"/>
    <n v="0"/>
    <s v="0.00"/>
    <n v="1392"/>
    <n v="1392"/>
    <s v="0.00"/>
    <m/>
    <m/>
    <m/>
    <m/>
    <m/>
    <m/>
    <n v="2784"/>
    <m/>
    <n v="0"/>
    <n v="247361"/>
    <n v="247361"/>
    <n v="24736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51729.039999999994"/>
    <n v="51729.039999999994"/>
    <n v="51729.039999999994"/>
    <s v="0.00"/>
    <n v="0"/>
    <s v="0.00"/>
    <n v="10904"/>
    <n v="13694.96"/>
    <n v="27130.080000000002"/>
    <m/>
    <m/>
    <m/>
    <m/>
    <m/>
    <m/>
    <n v="51729.039999999994"/>
    <m/>
    <n v="0"/>
    <n v="68450.832421165105"/>
    <n v="68450.832421165105"/>
    <n v="68450.832421165105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"/>
    <n v="16149.94"/>
    <n v="16149.94"/>
    <s v="0.00"/>
    <n v="0"/>
    <n v="0"/>
    <s v="0.00"/>
    <n v="1662.94"/>
    <n v="14487"/>
    <m/>
    <m/>
    <m/>
    <m/>
    <m/>
    <m/>
    <n v="16149.94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2985"/>
    <m/>
    <m/>
    <m/>
    <m/>
    <m/>
    <m/>
    <m/>
    <n v="31134.48"/>
    <n v="2985"/>
    <n v="0"/>
    <n v="34119.479999999996"/>
    <n v="0"/>
    <n v="34119.479999999996"/>
    <n v="34119.479999999996"/>
    <n v="0"/>
    <n v="34119.479999999996"/>
    <n v="34119.479999999996"/>
    <n v="34119.479999999996"/>
    <n v="3107.04"/>
    <n v="6259.87"/>
    <n v="16641.68"/>
    <n v="5125.8900000000003"/>
    <n v="2985"/>
    <s v="0.00"/>
    <m/>
    <m/>
    <m/>
    <m/>
    <m/>
    <m/>
    <n v="34119.479999999996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7653.380000000001"/>
    <n v="-99101.51"/>
    <m/>
    <m/>
    <m/>
    <m/>
    <m/>
    <m/>
    <n v="-35780.85"/>
    <n v="-106754.89"/>
    <n v="0"/>
    <n v="-142535.74"/>
    <n v="46916.08"/>
    <n v="-95619.66"/>
    <n v="468987.06977192464"/>
    <m/>
    <n v="128776.34999999999"/>
    <n v="128776.34999999999"/>
    <n v="128776.34999999999"/>
    <n v="14477.89"/>
    <n v="28367.989999999998"/>
    <n v="54953.01"/>
    <n v="23175.47"/>
    <n v="13782.44"/>
    <n v="-5980.4500000000007"/>
    <m/>
    <m/>
    <m/>
    <m/>
    <m/>
    <m/>
    <n v="128776.34999999999"/>
    <m/>
    <n v="0"/>
    <n v="340210.71977192466"/>
    <n v="340210.71977192466"/>
    <n v="340210.7197719246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1893"/>
    <n v="0"/>
    <n v="214572.62"/>
    <n v="214572.62"/>
    <n v="214572.62"/>
    <s v="0.00"/>
    <n v="0"/>
    <n v="4593.6000000000004"/>
    <n v="41111"/>
    <n v="77313.030000000013"/>
    <n v="91554.989999999991"/>
    <m/>
    <m/>
    <m/>
    <m/>
    <m/>
    <m/>
    <n v="214572.62"/>
    <m/>
    <n v="0"/>
    <n v="977320.38"/>
    <n v="977320.38"/>
    <n v="977320.3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4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838.1"/>
    <n v="25838.1"/>
    <n v="74373.915196316084"/>
    <m/>
    <n v="13068.55"/>
    <n v="13068.55"/>
    <n v="13068.55"/>
    <s v="0.00"/>
    <n v="2923"/>
    <n v="250.56"/>
    <n v="8533.99"/>
    <n v="571"/>
    <n v="790"/>
    <m/>
    <m/>
    <m/>
    <m/>
    <m/>
    <m/>
    <n v="13068.55"/>
    <m/>
    <n v="0"/>
    <n v="61305.365196316081"/>
    <n v="61305.365196316081"/>
    <n v="61305.36519631608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5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m/>
    <m/>
    <m/>
    <m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6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631538.67000000004"/>
    <n v="631538.67000000004"/>
    <n v="631538.67000000004"/>
    <n v="108541.31"/>
    <n v="109296.60000000003"/>
    <n v="108634.39999999997"/>
    <n v="108139.34"/>
    <n v="98673.64"/>
    <n v="98253.38"/>
    <m/>
    <m/>
    <m/>
    <m/>
    <m/>
    <m/>
    <n v="631538.67000000004"/>
    <m/>
    <n v="0"/>
    <n v="672258.33"/>
    <n v="672258.33"/>
    <n v="672258.3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m/>
    <m/>
    <m/>
    <m/>
    <m/>
    <m/>
    <n v="-22473.059999999998"/>
    <n v="-7534.96"/>
    <n v="0"/>
    <n v="-30008.019999999997"/>
    <n v="0"/>
    <n v="-30008.019999999997"/>
    <n v="32527365.423549999"/>
    <n v="0"/>
    <n v="18489773.009999979"/>
    <n v="18489773.009999979"/>
    <n v="18489773.009999979"/>
    <n v="2538694.9600000004"/>
    <n v="3480672.489999996"/>
    <n v="2933924.8399999957"/>
    <n v="2921489.6800000006"/>
    <n v="3801268.0899999994"/>
    <n v="2813722.9500000016"/>
    <m/>
    <m/>
    <m/>
    <m/>
    <m/>
    <m/>
    <n v="18489773.009999979"/>
    <m/>
    <n v="0"/>
    <n v="14037592.413550019"/>
    <n v="14037592.413550019"/>
    <n v="14037592.4135500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m/>
    <m/>
    <m/>
    <m/>
    <m/>
    <m/>
    <n v="22473.059999999998"/>
    <n v="7534.96"/>
    <n v="0"/>
    <n v="30008.019999999997"/>
    <n v="0"/>
    <n v="30008.019999999997"/>
    <n v="30008.019999999997"/>
    <n v="0"/>
    <n v="30008.019999999997"/>
    <n v="30008.019999999997"/>
    <n v="30008.019999999997"/>
    <n v="5107.3599999999997"/>
    <n v="6346.91"/>
    <n v="5499.58"/>
    <n v="5519.21"/>
    <n v="7534.96"/>
    <s v="0.00"/>
    <m/>
    <m/>
    <m/>
    <m/>
    <m/>
    <m/>
    <n v="30008.019999999997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7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166573.139999999"/>
    <n v="1166573.139999999"/>
    <n v="1166573.139999999"/>
    <n v="188763.06"/>
    <n v="197541.57"/>
    <n v="189875.8000000001"/>
    <n v="188782.6"/>
    <n v="201583.40999999992"/>
    <n v="200026.69999999992"/>
    <m/>
    <m/>
    <m/>
    <m/>
    <m/>
    <m/>
    <n v="1166573.139999999"/>
    <m/>
    <n v="0"/>
    <n v="1323260.5600000012"/>
    <n v="1323260.5600000012"/>
    <n v="1323260.560000001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4749.4799999999996"/>
    <n v="4749.4799999999996"/>
    <n v="4749.4799999999996"/>
    <n v="2516.5500000000002"/>
    <n v="2232.9299999999998"/>
    <s v="0.00"/>
    <s v="0.00"/>
    <s v="0.00"/>
    <s v="0.00"/>
    <m/>
    <m/>
    <m/>
    <m/>
    <m/>
    <m/>
    <n v="4749.4799999999996"/>
    <m/>
    <n v="0"/>
    <n v="2762179.52"/>
    <n v="2762179.52"/>
    <n v="2762179.5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26984.34"/>
    <n v="26984.34"/>
    <n v="26984.34"/>
    <n v="20785.3"/>
    <n v="6199.04"/>
    <s v="0.00"/>
    <s v="0.00"/>
    <s v="0.00"/>
    <s v="0.00"/>
    <m/>
    <m/>
    <m/>
    <m/>
    <m/>
    <m/>
    <n v="26984.34"/>
    <m/>
    <n v="0"/>
    <n v="5854073.8200000003"/>
    <n v="5854073.8200000003"/>
    <n v="5854073.820000000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"/>
    <n v="900.58"/>
    <s v="0.00"/>
    <s v="0.00"/>
    <m/>
    <m/>
    <m/>
    <m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2998449.2600000002"/>
    <n v="2998449.2600000002"/>
    <n v="2998449.2600000002"/>
    <n v="438083.42"/>
    <n v="538131.53"/>
    <n v="485302.78999999899"/>
    <n v="468949.8"/>
    <n v="615736.19999999995"/>
    <n v="452245.52"/>
    <m/>
    <m/>
    <m/>
    <m/>
    <m/>
    <m/>
    <n v="2998449.2600000002"/>
    <m/>
    <n v="0"/>
    <n v="2483017.7399999998"/>
    <n v="2483017.7399999998"/>
    <n v="2483017.73999999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487298.67999999953"/>
    <n v="487298.67999999953"/>
    <n v="487298.67999999953"/>
    <n v="71704.2"/>
    <n v="88921.53"/>
    <n v="78457.129999999757"/>
    <n v="75839.23"/>
    <n v="99433.329999999944"/>
    <n v="72943.25999999998"/>
    <m/>
    <m/>
    <m/>
    <m/>
    <m/>
    <m/>
    <n v="487298.67999999953"/>
    <m/>
    <n v="0"/>
    <n v="478223.32000000047"/>
    <n v="478223.32000000047"/>
    <n v="478223.3200000004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8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m/>
    <m/>
    <m/>
    <m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39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m/>
    <m/>
    <m/>
    <m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m/>
    <m/>
    <m/>
    <m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1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58706.1"/>
    <n v="58706.1"/>
    <n v="58706.1"/>
    <n v="3300"/>
    <n v="0"/>
    <n v="6600"/>
    <s v="0.00"/>
    <s v="0.00"/>
    <n v="48806.1"/>
    <m/>
    <m/>
    <m/>
    <m/>
    <m/>
    <m/>
    <n v="58706.1"/>
    <m/>
    <n v="0"/>
    <n v="8941.9000000000015"/>
    <n v="8941.9000000000015"/>
    <n v="89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2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28440.840000000018"/>
    <n v="28440.840000000018"/>
    <n v="28440.840000000018"/>
    <n v="2818.16"/>
    <n v="0"/>
    <n v="9877.1299999999974"/>
    <n v="9159.64"/>
    <n v="1647.58"/>
    <n v="4938.33"/>
    <m/>
    <m/>
    <m/>
    <m/>
    <m/>
    <m/>
    <n v="28440.840000000018"/>
    <m/>
    <n v="0"/>
    <n v="33140.159999999982"/>
    <n v="33140.159999999982"/>
    <n v="33140.15999999998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3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m/>
    <m/>
    <m/>
    <m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4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1100"/>
    <n v="1100"/>
    <n v="1100"/>
    <s v="0.00"/>
    <n v="0"/>
    <s v="0.00"/>
    <s v="0.00"/>
    <n v="1100"/>
    <s v="0.00"/>
    <m/>
    <m/>
    <m/>
    <m/>
    <m/>
    <m/>
    <n v="1100"/>
    <m/>
    <n v="0"/>
    <n v="7500"/>
    <n v="7500"/>
    <n v="75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5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3620.909999999989"/>
    <n v="43620.909999999989"/>
    <n v="43620.909999999989"/>
    <s v="0.00"/>
    <n v="0"/>
    <n v="30331.17"/>
    <n v="10421.119999999999"/>
    <n v="2868.6200000000003"/>
    <s v="0.00"/>
    <m/>
    <m/>
    <m/>
    <m/>
    <m/>
    <m/>
    <n v="43620.909999999989"/>
    <m/>
    <n v="0"/>
    <n v="6847.0900000000111"/>
    <n v="6847.0900000000111"/>
    <n v="6847.090000000011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576589.42000000039"/>
    <n v="576589.42000000039"/>
    <n v="576589.42000000039"/>
    <n v="84343.449999999983"/>
    <n v="108836.76000000001"/>
    <n v="91453.89"/>
    <n v="91157.809999999969"/>
    <n v="114287.46000000005"/>
    <n v="86510.05"/>
    <m/>
    <m/>
    <m/>
    <m/>
    <m/>
    <m/>
    <n v="576589.42000000039"/>
    <m/>
    <n v="0"/>
    <n v="634923.57999999961"/>
    <n v="634923.57999999961"/>
    <n v="634923.5799999996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6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s v="0.0"/>
    <n v="0"/>
    <s v="0.0"/>
    <s v="0.00"/>
    <n v="0"/>
    <s v="0.00"/>
    <s v="0.00"/>
    <s v="0.00"/>
    <s v="0.00"/>
    <m/>
    <m/>
    <m/>
    <m/>
    <m/>
    <m/>
    <s v="0.00"/>
    <m/>
    <n v="0"/>
    <n v="1446598"/>
    <n v="1446598"/>
    <n v="14465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7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2514267.4199999995"/>
    <n v="2514267.4199999995"/>
    <n v="2514267.4199999995"/>
    <n v="414103.93999999989"/>
    <n v="397486.91"/>
    <n v="415834.16999999981"/>
    <n v="428054.3"/>
    <n v="449516.15000000008"/>
    <n v="409271.94999999995"/>
    <m/>
    <m/>
    <m/>
    <m/>
    <m/>
    <m/>
    <n v="2514267.4199999995"/>
    <m/>
    <n v="0"/>
    <n v="5604072.5800000001"/>
    <n v="5604072.5800000001"/>
    <n v="5604072.580000000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8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m/>
    <m/>
    <m/>
    <m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m/>
    <m/>
    <m/>
    <m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49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150075.1099999996"/>
    <n v="1150075.1099999996"/>
    <n v="1150075.1099999996"/>
    <n v="205125.63000000003"/>
    <n v="8065.45"/>
    <n v="168987.19"/>
    <n v="346104.03999999986"/>
    <n v="214342.76999999993"/>
    <n v="207450.03"/>
    <m/>
    <m/>
    <m/>
    <m/>
    <m/>
    <m/>
    <n v="1150075.1099999996"/>
    <m/>
    <n v="0"/>
    <n v="1052924.8900000004"/>
    <n v="1052924.8900000004"/>
    <n v="1052924.890000000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0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145848.60000000003"/>
    <n v="145848.60000000003"/>
    <n v="145848.60000000003"/>
    <s v="0.00"/>
    <n v="0"/>
    <s v="0.00"/>
    <s v="0.00"/>
    <n v="32537.4"/>
    <n v="113311.20000000001"/>
    <m/>
    <m/>
    <m/>
    <m/>
    <m/>
    <m/>
    <n v="145848.60000000003"/>
    <m/>
    <n v="0"/>
    <n v="355930.39999999997"/>
    <n v="355930.39999999997"/>
    <n v="355930.399999999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8437.71999999997"/>
    <n v="2420.88"/>
    <m/>
    <m/>
    <n v="41251.57"/>
    <n v="28758.61"/>
    <m/>
    <m/>
    <m/>
    <m/>
    <m/>
    <m/>
    <n v="300858.59999999998"/>
    <n v="70010.179999999993"/>
    <n v="0"/>
    <n v="370868.77999999997"/>
    <n v="0"/>
    <n v="370868.77999999997"/>
    <n v="370868.77999999997"/>
    <n v="0"/>
    <n v="370868.77999999997"/>
    <n v="370868.77999999997"/>
    <n v="370868.77999999997"/>
    <n v="298437.71999999997"/>
    <n v="2420.88"/>
    <n v="-935.80000000000018"/>
    <n v="41973.23"/>
    <s v="0.00"/>
    <n v="28972.75"/>
    <m/>
    <m/>
    <m/>
    <m/>
    <m/>
    <m/>
    <n v="370868.7799999999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0"/>
    <x v="0"/>
    <s v="132"/>
    <s v="511"/>
    <n v="51130"/>
    <n v="5132011"/>
    <s v="PROPIOS5132011"/>
    <x v="2"/>
    <m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n v="2779.48"/>
    <n v="21613.71"/>
    <m/>
    <m/>
    <m/>
    <m/>
    <m/>
    <m/>
    <n v="5971.35"/>
    <n v="24393.19"/>
    <m/>
    <n v="30364.54"/>
    <n v="0"/>
    <n v="30364.54"/>
    <n v="30364.54"/>
    <n v="0"/>
    <n v="30364.539999999994"/>
    <n v="30364.539999999994"/>
    <n v="30364.539999999994"/>
    <m/>
    <n v="6688.380000000001"/>
    <n v="-717.03"/>
    <n v="2779.4799999999996"/>
    <s v="0.00"/>
    <n v="21613.710000000006"/>
    <m/>
    <m/>
    <m/>
    <m/>
    <m/>
    <m/>
    <n v="30364.53999999999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41251.57"/>
    <n v="-50948.52"/>
    <m/>
    <m/>
    <m/>
    <m/>
    <m/>
    <m/>
    <n v="231161.39000000004"/>
    <n v="-92200.09"/>
    <n v="0"/>
    <n v="138961.30000000005"/>
    <n v="0"/>
    <n v="138961.30000000005"/>
    <n v="902699.73348592105"/>
    <n v="0"/>
    <n v="131339.27000000002"/>
    <n v="131339.27000000002"/>
    <n v="131339.27000000002"/>
    <s v="0.00"/>
    <n v="40999.210000000006"/>
    <n v="-2385.54"/>
    <n v="12275.19"/>
    <s v="0.00"/>
    <n v="80450.41"/>
    <m/>
    <m/>
    <m/>
    <m/>
    <m/>
    <m/>
    <n v="131339.27000000002"/>
    <m/>
    <n v="0"/>
    <n v="771360.46348592103"/>
    <n v="771360.46348592103"/>
    <n v="771360.4634859210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8"/>
    <n v="349780.1748000771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99842.26"/>
    <m/>
    <m/>
    <m/>
    <m/>
    <m/>
    <m/>
    <m/>
    <m/>
    <m/>
    <m/>
    <m/>
    <n v="-499842.26"/>
    <n v="0"/>
    <n v="0"/>
    <n v="-499842.26"/>
    <n v="150062.09"/>
    <n v="-349780.17000000004"/>
    <n v="4.800077062100172E-3"/>
    <n v="0"/>
    <s v="0.0"/>
    <n v="0"/>
    <s v="0.0"/>
    <s v="0.00"/>
    <n v="0"/>
    <s v="0.00"/>
    <s v="0.00"/>
    <s v="0.00"/>
    <s v="0.00"/>
    <m/>
    <m/>
    <m/>
    <m/>
    <m/>
    <m/>
    <s v="0.00"/>
    <m/>
    <n v="0"/>
    <n v="4.800077062100172E-3"/>
    <n v="4.800077062100172E-3"/>
    <n v="4.80007706210017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1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m/>
    <m/>
    <m/>
    <m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3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m/>
    <m/>
    <m/>
    <m/>
    <m/>
    <m/>
    <n v="167697.26"/>
    <n v="0"/>
    <m/>
    <n v="167697.26"/>
    <n v="0"/>
    <n v="167697.26"/>
    <n v="167697.26"/>
    <n v="0"/>
    <n v="167697.26"/>
    <n v="167697.26"/>
    <n v="167697.26"/>
    <m/>
    <n v="167697.26"/>
    <s v="0.00"/>
    <s v="0.00"/>
    <s v="0.00"/>
    <s v="0.00"/>
    <m/>
    <m/>
    <m/>
    <m/>
    <m/>
    <m/>
    <n v="167697.2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n v="146"/>
    <m/>
    <m/>
    <m/>
    <m/>
    <m/>
    <m/>
    <m/>
    <n v="0"/>
    <n v="146"/>
    <m/>
    <n v="146"/>
    <n v="0"/>
    <n v="146"/>
    <n v="146"/>
    <n v="0"/>
    <n v="146"/>
    <n v="146"/>
    <n v="146"/>
    <m/>
    <n v="0"/>
    <s v="0.00"/>
    <n v="146"/>
    <s v="0.00"/>
    <s v="0.00"/>
    <m/>
    <m/>
    <m/>
    <m/>
    <m/>
    <m/>
    <n v="1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7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337.27"/>
    <m/>
    <m/>
    <m/>
    <m/>
    <m/>
    <m/>
    <m/>
    <n v="-165357.5"/>
    <n v="-1337.27"/>
    <n v="0"/>
    <n v="-166694.76999999999"/>
    <n v="0"/>
    <n v="-166694.76999999999"/>
    <n v="153027.75900779889"/>
    <n v="152113.25"/>
    <s v="0.0"/>
    <n v="152113.25"/>
    <s v="0.0"/>
    <s v="0.00"/>
    <n v="0"/>
    <s v="0.00"/>
    <s v="0.00"/>
    <s v="0.00"/>
    <s v="0.00"/>
    <m/>
    <m/>
    <m/>
    <m/>
    <m/>
    <m/>
    <s v="0.00"/>
    <m/>
    <n v="152113.25"/>
    <n v="153027.75900779889"/>
    <n v="153027.75900779889"/>
    <n v="914.509007798886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m/>
    <m/>
    <m/>
    <m/>
    <m/>
    <m/>
    <n v="6593.06"/>
    <n v="8886.82"/>
    <n v="0"/>
    <n v="15479.880000000001"/>
    <n v="0"/>
    <n v="15479.880000000001"/>
    <n v="15479.880000000001"/>
    <m/>
    <n v="15479.88"/>
    <n v="15479.88"/>
    <n v="15479.88"/>
    <m/>
    <n v="6593.06"/>
    <s v="0.00"/>
    <n v="-1191.27"/>
    <n v="2382.54"/>
    <n v="7695.5499999999993"/>
    <m/>
    <m/>
    <m/>
    <m/>
    <m/>
    <m/>
    <n v="15479.8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4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n v="912.11"/>
    <n v="576.20000000000005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00000000005"/>
    <n v="-263.16000000000003"/>
    <n v="1175.27"/>
    <s v="0.00"/>
    <n v="576.20000000000005"/>
    <m/>
    <m/>
    <m/>
    <m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531.4"/>
    <m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"/>
    <s v="0.00"/>
    <s v="0.00"/>
    <m/>
    <m/>
    <m/>
    <m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2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9466.77"/>
    <m/>
    <m/>
    <m/>
    <m/>
    <m/>
    <m/>
    <m/>
    <n v="0"/>
    <n v="-9466.77"/>
    <n v="0"/>
    <n v="-9466.77"/>
    <n v="0"/>
    <n v="-9466.77"/>
    <n v="377628.95130972366"/>
    <m/>
    <n v="128137.8199999998"/>
    <n v="128137.8199999998"/>
    <n v="128137.8199999998"/>
    <n v="256"/>
    <n v="0"/>
    <n v="43133.280000000108"/>
    <n v="24079.200000000019"/>
    <n v="20812.909999999894"/>
    <n v="39856.429999999986"/>
    <m/>
    <m/>
    <m/>
    <m/>
    <m/>
    <m/>
    <n v="128137.8199999998"/>
    <m/>
    <n v="0"/>
    <n v="249491.13130972386"/>
    <n v="249491.13130972386"/>
    <n v="249491.1313097238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3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8624.64064942102"/>
    <n v="0"/>
    <n v="77695.989999999962"/>
    <n v="77695.989999999962"/>
    <n v="77695.989999999962"/>
    <s v="0.00"/>
    <n v="2784"/>
    <n v="70622.570000000007"/>
    <n v="-7058.7399999999852"/>
    <n v="-5.6843418860808015E-13"/>
    <n v="11348.160000000076"/>
    <m/>
    <m/>
    <m/>
    <m/>
    <m/>
    <m/>
    <n v="77695.989999999962"/>
    <m/>
    <n v="0"/>
    <n v="310928.65064942103"/>
    <n v="310928.65064942103"/>
    <n v="310928.6506494210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4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531.4"/>
    <n v="2068.4"/>
    <m/>
    <m/>
    <m/>
    <m/>
    <m/>
    <m/>
    <n v="0"/>
    <n v="537"/>
    <n v="0"/>
    <n v="537"/>
    <n v="0"/>
    <n v="537"/>
    <n v="20936.002769119943"/>
    <n v="0"/>
    <n v="20936"/>
    <n v="20936"/>
    <n v="20936"/>
    <s v="0.00"/>
    <n v="11600"/>
    <n v="2436"/>
    <s v="0.00"/>
    <s v="0.00"/>
    <n v="6900"/>
    <m/>
    <m/>
    <m/>
    <m/>
    <m/>
    <m/>
    <n v="2093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027.900000000001"/>
    <n v="1604"/>
    <m/>
    <m/>
    <m/>
    <m/>
    <m/>
    <m/>
    <n v="427.7"/>
    <n v="19631.900000000001"/>
    <n v="0"/>
    <n v="20059.600000000002"/>
    <n v="0"/>
    <n v="20059.600000000002"/>
    <n v="20059.600000000002"/>
    <n v="0"/>
    <n v="20059.599999999999"/>
    <n v="20059.599999999999"/>
    <n v="20059.599999999999"/>
    <s v="0.00"/>
    <n v="0"/>
    <s v="0.00"/>
    <n v="427.7"/>
    <n v="18027.900000000001"/>
    <n v="1604"/>
    <m/>
    <m/>
    <m/>
    <m/>
    <m/>
    <m/>
    <n v="20059.599999999999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027.900000000001"/>
    <n v="-1604"/>
    <m/>
    <m/>
    <m/>
    <m/>
    <m/>
    <m/>
    <n v="0"/>
    <n v="-19631.900000000001"/>
    <n v="0"/>
    <n v="-19631.900000000001"/>
    <n v="0"/>
    <n v="-19631.900000000001"/>
    <n v="127612.92344805706"/>
    <n v="0"/>
    <n v="89549.010000000038"/>
    <n v="89549.010000000038"/>
    <n v="89549.010000000038"/>
    <s v="0.00"/>
    <n v="0"/>
    <n v="31253.37"/>
    <n v="27144.380000000005"/>
    <n v="1157.090000000002"/>
    <n v="29994.170000000006"/>
    <m/>
    <m/>
    <m/>
    <m/>
    <m/>
    <m/>
    <n v="89549.010000000038"/>
    <m/>
    <n v="0"/>
    <n v="38063.913448057021"/>
    <n v="38063.913448057021"/>
    <n v="38063.9134480570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56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68.4"/>
    <m/>
    <m/>
    <m/>
    <m/>
    <m/>
    <m/>
    <n v="0"/>
    <n v="-2068.4"/>
    <n v="0"/>
    <n v="-2068.4"/>
    <n v="0"/>
    <n v="-2068.4"/>
    <n v="12408.554997759309"/>
    <n v="0"/>
    <s v="0.0"/>
    <n v="0"/>
    <s v="0.0"/>
    <s v="0.00"/>
    <n v="0"/>
    <s v="0.00"/>
    <s v="0.00"/>
    <s v="0.00"/>
    <s v="0.00"/>
    <m/>
    <m/>
    <m/>
    <m/>
    <m/>
    <m/>
    <s v="0.00"/>
    <m/>
    <n v="0"/>
    <n v="12408.554997759309"/>
    <n v="12408.554997759309"/>
    <n v="12408.55499775930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m/>
    <m/>
    <m/>
    <m/>
    <m/>
    <m/>
    <n v="-427.7"/>
    <n v="0"/>
    <n v="0"/>
    <n v="-427.7"/>
    <n v="0"/>
    <n v="-427.7"/>
    <n v="283597.56694173819"/>
    <n v="0"/>
    <n v="177580.35"/>
    <n v="177580.35"/>
    <n v="177580.35"/>
    <s v="0.00"/>
    <n v="11142.32"/>
    <n v="45673.669999999984"/>
    <n v="21869.96999999999"/>
    <n v="26541.500000000007"/>
    <n v="72352.89"/>
    <m/>
    <m/>
    <m/>
    <m/>
    <m/>
    <m/>
    <n v="177580.35"/>
    <m/>
    <n v="0"/>
    <n v="106017.21694173818"/>
    <n v="106017.21694173818"/>
    <n v="106017.216941738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68.4002085769416"/>
    <n v="0"/>
    <n v="1144"/>
    <n v="1144"/>
    <n v="1144"/>
    <s v="0.00"/>
    <n v="0"/>
    <s v="0.00"/>
    <n v="1144"/>
    <s v="0.00"/>
    <s v="0.00"/>
    <m/>
    <m/>
    <m/>
    <m/>
    <m/>
    <m/>
    <n v="1144"/>
    <m/>
    <n v="0"/>
    <n v="1724.4002085769416"/>
    <n v="1724.4002085769416"/>
    <n v="1724.4002085769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8259.5300000000007"/>
    <n v="-474"/>
    <m/>
    <m/>
    <m/>
    <m/>
    <m/>
    <m/>
    <n v="0"/>
    <n v="-8733.5300000000007"/>
    <n v="0"/>
    <n v="-8733.5300000000007"/>
    <n v="0"/>
    <n v="-8733.5300000000007"/>
    <n v="14993.219358263852"/>
    <n v="0"/>
    <n v="1566"/>
    <n v="1566"/>
    <n v="1566"/>
    <s v="0.00"/>
    <n v="0"/>
    <s v="0.00"/>
    <n v="0"/>
    <n v="1566"/>
    <s v="0.00"/>
    <m/>
    <m/>
    <m/>
    <m/>
    <m/>
    <m/>
    <n v="1566"/>
    <m/>
    <n v="0"/>
    <n v="13427.219358263852"/>
    <n v="13427.219358263852"/>
    <n v="13427.2193582638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0.33"/>
    <n v="474"/>
    <m/>
    <m/>
    <m/>
    <m/>
    <m/>
    <m/>
    <n v="0"/>
    <n v="6854.33"/>
    <n v="0"/>
    <n v="6854.33"/>
    <n v="0"/>
    <n v="6854.33"/>
    <n v="16155.255983158897"/>
    <n v="0"/>
    <n v="16155.259999999998"/>
    <n v="16155.259999999998"/>
    <n v="16155.259999999998"/>
    <n v="685.1"/>
    <n v="1500"/>
    <n v="3445.2"/>
    <n v="793"/>
    <n v="9257.9600000000009"/>
    <n v="474"/>
    <m/>
    <m/>
    <m/>
    <m/>
    <m/>
    <m/>
    <n v="16155.259999999998"/>
    <m/>
    <n v="0"/>
    <n v="-4.0168411014747107E-3"/>
    <n v="-4.0168411014747107E-3"/>
    <n v="-4.0168411014747107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5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879.2"/>
    <m/>
    <m/>
    <m/>
    <m/>
    <m/>
    <m/>
    <m/>
    <n v="0"/>
    <n v="1879.2"/>
    <n v="0"/>
    <n v="1879.2"/>
    <n v="0"/>
    <n v="1879.2"/>
    <n v="1879.2"/>
    <n v="0"/>
    <n v="1879.2"/>
    <n v="1879.2"/>
    <n v="1879.2"/>
    <s v="0.00"/>
    <n v="0"/>
    <s v="0.00"/>
    <s v="0.00"/>
    <n v="1879.2"/>
    <s v="0.00"/>
    <m/>
    <m/>
    <m/>
    <m/>
    <m/>
    <m/>
    <n v="1879.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58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26.2380411964914"/>
    <n v="0"/>
    <n v="748.5"/>
    <n v="748.5"/>
    <n v="748.5"/>
    <s v="0.00"/>
    <n v="0"/>
    <n v="310"/>
    <s v="0.00"/>
    <n v="265"/>
    <n v="173.5"/>
    <m/>
    <m/>
    <m/>
    <m/>
    <m/>
    <m/>
    <n v="748.5"/>
    <m/>
    <n v="0"/>
    <n v="3177.7380411964914"/>
    <n v="3177.7380411964914"/>
    <n v="3177.738041196491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59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179.3827546643788"/>
    <n v="0"/>
    <n v="6937.21"/>
    <n v="6937.21"/>
    <n v="6937.21"/>
    <s v="0.00"/>
    <n v="0"/>
    <s v="0.00"/>
    <n v="2981.2"/>
    <n v="3956.01"/>
    <s v="0.00"/>
    <m/>
    <m/>
    <m/>
    <m/>
    <m/>
    <m/>
    <n v="6937.21"/>
    <m/>
    <n v="0"/>
    <n v="242.17275466437877"/>
    <n v="242.17275466437877"/>
    <n v="242.1727546643787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0619.87"/>
    <m/>
    <m/>
    <m/>
    <m/>
    <m/>
    <m/>
    <m/>
    <n v="-14792.88"/>
    <n v="-10619.87"/>
    <n v="0"/>
    <n v="-25412.75"/>
    <n v="0"/>
    <n v="-25412.75"/>
    <n v="23115.064660446995"/>
    <n v="0"/>
    <n v="8367.68"/>
    <n v="8367.68"/>
    <n v="8367.68"/>
    <n v="1937.68"/>
    <n v="50"/>
    <s v="0.00"/>
    <n v="696"/>
    <s v="0.00"/>
    <n v="5684"/>
    <m/>
    <m/>
    <m/>
    <m/>
    <m/>
    <m/>
    <n v="8367.68"/>
    <m/>
    <n v="0"/>
    <n v="14747.384660446995"/>
    <n v="14747.384660446995"/>
    <n v="14747.3846604469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m/>
    <m/>
    <m/>
    <m/>
    <m/>
    <m/>
    <n v="14792.88"/>
    <n v="19594.28"/>
    <n v="0"/>
    <n v="34387.159999999996"/>
    <n v="0"/>
    <n v="34387.159999999996"/>
    <n v="62458.420837239391"/>
    <n v="0"/>
    <n v="62458.420000000006"/>
    <n v="62458.420000000006"/>
    <n v="62458.420000000006"/>
    <n v="6703.9599999999991"/>
    <n v="0"/>
    <n v="4405.6200000000008"/>
    <n v="31754.560000000001"/>
    <n v="10619.87"/>
    <n v="8974.41"/>
    <m/>
    <m/>
    <m/>
    <m/>
    <m/>
    <m/>
    <n v="62458.420000000006"/>
    <m/>
    <n v="0"/>
    <n v="8.3723938587354496E-4"/>
    <n v="8.3723938587354496E-4"/>
    <n v="8.3723938587354496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0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54337.03097721239"/>
    <n v="0"/>
    <n v="16696.060000000001"/>
    <n v="16696.060000000001"/>
    <n v="16696.060000000001"/>
    <s v="0.00"/>
    <n v="1298.76"/>
    <n v="1164.42"/>
    <n v="7151.9"/>
    <n v="770.4"/>
    <n v="6310.58"/>
    <m/>
    <m/>
    <m/>
    <m/>
    <m/>
    <m/>
    <n v="16696.060000000001"/>
    <m/>
    <n v="0"/>
    <n v="137640.97097721239"/>
    <n v="137640.97097721239"/>
    <n v="137640.970977212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1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m/>
    <m/>
    <m/>
    <m/>
    <m/>
    <m/>
    <n v="0"/>
    <n v="-8974.41"/>
    <n v="0"/>
    <n v="-8974.41"/>
    <n v="0"/>
    <n v="-8974.41"/>
    <n v="235272.13096329651"/>
    <n v="0"/>
    <n v="202039.02000000005"/>
    <n v="202039.02000000005"/>
    <n v="202039.02000000005"/>
    <n v="5196.47"/>
    <n v="4261.45"/>
    <n v="8003.0300000000007"/>
    <n v="155033.50000000003"/>
    <n v="18898.510000000002"/>
    <n v="10646.060000000001"/>
    <m/>
    <m/>
    <m/>
    <m/>
    <m/>
    <m/>
    <n v="202039.02000000005"/>
    <m/>
    <n v="0"/>
    <n v="33233.110963296465"/>
    <n v="33233.110963296465"/>
    <n v="33233.1109632964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2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57.2523041179838"/>
    <n v="0"/>
    <s v="0.0"/>
    <n v="0"/>
    <s v="0.0"/>
    <s v="0.00"/>
    <n v="0"/>
    <s v="0.00"/>
    <s v="0.00"/>
    <s v="0.00"/>
    <s v="0.00"/>
    <m/>
    <m/>
    <m/>
    <m/>
    <m/>
    <m/>
    <s v="0.00"/>
    <m/>
    <n v="0"/>
    <n v="3957.2523041179838"/>
    <n v="3957.2523041179838"/>
    <n v="3957.252304117983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3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3.26080303801371"/>
    <n v="0"/>
    <s v="0.0"/>
    <n v="0"/>
    <s v="0.0"/>
    <s v="0.00"/>
    <n v="0"/>
    <s v="0.00"/>
    <s v="0.00"/>
    <s v="0.00"/>
    <s v="0.00"/>
    <m/>
    <m/>
    <m/>
    <m/>
    <m/>
    <m/>
    <s v="0.00"/>
    <m/>
    <n v="0"/>
    <n v="273.26080303801371"/>
    <n v="273.26080303801371"/>
    <n v="273.2608030380137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4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872.617575217781"/>
    <n v="0"/>
    <s v="0.0"/>
    <n v="0"/>
    <s v="0.0"/>
    <s v="0.00"/>
    <n v="0"/>
    <s v="0.00"/>
    <s v="0.00"/>
    <s v="0.00"/>
    <s v="0.00"/>
    <m/>
    <m/>
    <m/>
    <m/>
    <m/>
    <m/>
    <s v="0.00"/>
    <m/>
    <n v="0"/>
    <n v="64872.617575217781"/>
    <n v="64872.617575217781"/>
    <n v="64872.61757521778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65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179.388258702889"/>
    <n v="0"/>
    <n v="5786.8600000000006"/>
    <n v="5786.8600000000006"/>
    <n v="5786.8600000000006"/>
    <s v="0.00"/>
    <n v="0"/>
    <s v="0.00"/>
    <n v="4346.34"/>
    <n v="1440.52"/>
    <s v="0.00"/>
    <m/>
    <m/>
    <m/>
    <m/>
    <m/>
    <m/>
    <n v="5786.8600000000006"/>
    <m/>
    <n v="0"/>
    <n v="14392.528258702889"/>
    <n v="14392.528258702889"/>
    <n v="14392.5282587028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66"/>
    <n v="198316.9322465329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"/>
    <m/>
    <m/>
    <m/>
    <m/>
    <m/>
    <m/>
    <n v="0"/>
    <n v="-17792.34"/>
    <n v="0"/>
    <n v="-17792.34"/>
    <n v="0"/>
    <n v="-17792.34"/>
    <n v="180524.59224653296"/>
    <n v="0"/>
    <n v="119512.40000000001"/>
    <n v="119512.40000000001"/>
    <n v="119512.40000000001"/>
    <s v="0.00"/>
    <n v="24521.45"/>
    <n v="0"/>
    <n v="2310.08"/>
    <n v="23088.46"/>
    <n v="69592.41"/>
    <m/>
    <m/>
    <m/>
    <m/>
    <m/>
    <m/>
    <n v="119512.40000000001"/>
    <m/>
    <n v="0"/>
    <n v="61012.192246532955"/>
    <n v="61012.192246532955"/>
    <n v="61012.19224653295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67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977.372627563889"/>
    <n v="0"/>
    <n v="8201.2000000000007"/>
    <n v="8201.2000000000007"/>
    <n v="8201.2000000000007"/>
    <s v="0.00"/>
    <n v="0"/>
    <s v="0.00"/>
    <n v="290"/>
    <s v="0.00"/>
    <n v="7911.2000000000007"/>
    <m/>
    <m/>
    <m/>
    <m/>
    <m/>
    <m/>
    <n v="8201.2000000000007"/>
    <m/>
    <n v="0"/>
    <n v="2776.1726275638885"/>
    <n v="2776.1726275638885"/>
    <n v="2776.172627563888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4885.63246493146"/>
    <n v="0"/>
    <n v="39341.700000000004"/>
    <n v="39341.700000000004"/>
    <n v="39341.700000000004"/>
    <s v="0.00"/>
    <n v="11473.42"/>
    <n v="4614.82"/>
    <n v="50"/>
    <n v="14893.59"/>
    <n v="8309.869999999999"/>
    <m/>
    <m/>
    <m/>
    <m/>
    <m/>
    <m/>
    <n v="39341.700000000004"/>
    <m/>
    <n v="0"/>
    <n v="435543.93246493145"/>
    <n v="435543.93246493145"/>
    <n v="435543.9324649314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0"/>
    <s v="271"/>
    <s v="512"/>
    <n v="51270"/>
    <n v="5271011"/>
    <s v="PROPIOS5271011"/>
    <x v="68"/>
    <n v="87895.259342831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"/>
    <m/>
    <m/>
    <m/>
    <m/>
    <m/>
    <m/>
    <n v="0"/>
    <n v="17792.34"/>
    <n v="0"/>
    <n v="17792.34"/>
    <n v="0"/>
    <n v="17792.34"/>
    <n v="105687.59934283153"/>
    <n v="0"/>
    <n v="105687.6"/>
    <n v="105687.6"/>
    <n v="105687.6"/>
    <n v="0"/>
    <n v="3.637978807091713E-12"/>
    <s v="0.00"/>
    <s v="0.00"/>
    <n v="9720.7999999999993"/>
    <n v="95966.8"/>
    <m/>
    <m/>
    <m/>
    <m/>
    <m/>
    <m/>
    <n v="105687.6"/>
    <m/>
    <n v="0"/>
    <n v="-6.571684789378196E-4"/>
    <n v="-6.571684789378196E-4"/>
    <n v="-6.571684789378196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1"/>
    <s v="512"/>
    <n v="51270"/>
    <n v="5272011"/>
    <s v="PROPIOS5272011"/>
    <x v="69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9187.774302413116"/>
    <n v="0"/>
    <n v="4734.18"/>
    <n v="4734.18"/>
    <n v="4734.18"/>
    <s v="0.00"/>
    <n v="0"/>
    <s v="0.00"/>
    <n v="3974.16"/>
    <n v="52"/>
    <n v="708.02"/>
    <m/>
    <m/>
    <m/>
    <m/>
    <m/>
    <m/>
    <n v="4734.18"/>
    <m/>
    <n v="0"/>
    <n v="24453.594302413116"/>
    <n v="24453.594302413116"/>
    <n v="24453.59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0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259.015663823928"/>
    <n v="0"/>
    <n v="2158"/>
    <n v="2158"/>
    <n v="2158"/>
    <s v="0.00"/>
    <n v="0"/>
    <n v="598"/>
    <s v="0.00"/>
    <s v="0.00"/>
    <n v="1560"/>
    <m/>
    <m/>
    <m/>
    <m/>
    <m/>
    <m/>
    <n v="2158"/>
    <m/>
    <n v="0"/>
    <n v="9101.0156638239278"/>
    <n v="9101.0156638239278"/>
    <n v="9101.015663823927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1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04.2776062849725"/>
    <n v="0"/>
    <n v="3650.3299999999995"/>
    <n v="3650.3299999999995"/>
    <n v="3650.3299999999995"/>
    <s v="0.00"/>
    <n v="0"/>
    <s v="0.00"/>
    <n v="699.9"/>
    <n v="200.36"/>
    <n v="2750.07"/>
    <m/>
    <m/>
    <m/>
    <m/>
    <m/>
    <m/>
    <n v="3650.3299999999995"/>
    <m/>
    <n v="0"/>
    <n v="2653.9476062849731"/>
    <n v="2653.9476062849731"/>
    <n v="2653.947606284973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2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167.670491082747"/>
    <n v="0"/>
    <n v="43133.47"/>
    <n v="43133.47"/>
    <n v="43133.47"/>
    <n v="9248.4399999999987"/>
    <n v="1574.03"/>
    <n v="3245.12"/>
    <n v="1296.02"/>
    <n v="10208.980000000001"/>
    <n v="17560.879999999997"/>
    <m/>
    <m/>
    <m/>
    <m/>
    <m/>
    <m/>
    <n v="43133.47"/>
    <m/>
    <n v="0"/>
    <n v="18034.200491082745"/>
    <n v="18034.200491082745"/>
    <n v="18034.20049108274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6351.230813955648"/>
    <n v="0"/>
    <n v="24931.19"/>
    <n v="24931.19"/>
    <n v="24931.19"/>
    <n v="272.02999999999997"/>
    <n v="2342.0099999999998"/>
    <n v="3394.77"/>
    <n v="3264.64"/>
    <n v="14243.63"/>
    <n v="1414.1100000000001"/>
    <m/>
    <m/>
    <m/>
    <m/>
    <m/>
    <m/>
    <n v="24931.19"/>
    <m/>
    <n v="0"/>
    <n v="11420.040813955649"/>
    <n v="11420.040813955649"/>
    <n v="11420.0408139556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3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18373.18"/>
    <n v="18373.18"/>
    <n v="18373.18"/>
    <s v="0.00"/>
    <n v="0"/>
    <s v="0.00"/>
    <n v="0"/>
    <n v="11800.04"/>
    <n v="6573.14"/>
    <m/>
    <m/>
    <m/>
    <m/>
    <m/>
    <m/>
    <n v="18373.18"/>
    <m/>
    <n v="0"/>
    <n v="37224.496515047162"/>
    <n v="37224.496515047162"/>
    <n v="37224.49651504716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74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58.2899999999991"/>
    <n v="7058.2899999999991"/>
    <n v="7058.2899999999991"/>
    <n v="708.01"/>
    <n v="90"/>
    <n v="669.99"/>
    <s v="0.00"/>
    <n v="5590.29"/>
    <s v="0.00"/>
    <m/>
    <m/>
    <m/>
    <m/>
    <m/>
    <m/>
    <n v="7058.2899999999991"/>
    <m/>
    <n v="0"/>
    <n v="23008.780567403533"/>
    <n v="23008.780567403533"/>
    <n v="2300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34549.34538036416"/>
    <n v="0"/>
    <n v="2867"/>
    <n v="2867"/>
    <n v="2867"/>
    <s v="0.00"/>
    <n v="0"/>
    <s v="0.00"/>
    <s v="0.00"/>
    <s v="0.00"/>
    <n v="2867"/>
    <m/>
    <m/>
    <m/>
    <m/>
    <m/>
    <m/>
    <n v="2867"/>
    <m/>
    <n v="0"/>
    <n v="331682.34538036416"/>
    <n v="331682.34538036416"/>
    <n v="331682.34538036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75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327586.1600000232"/>
    <n v="327586.1600000232"/>
    <n v="327586.1600000232"/>
    <n v="3235"/>
    <n v="85293.400000000009"/>
    <n v="39454"/>
    <n v="92230.160000023257"/>
    <n v="61827"/>
    <n v="45546.6"/>
    <m/>
    <m/>
    <m/>
    <m/>
    <m/>
    <m/>
    <n v="327586.1600000232"/>
    <m/>
    <n v="0"/>
    <n v="315927.1049113773"/>
    <n v="315927.1049113773"/>
    <n v="315927.104911377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7320.22677693248"/>
    <n v="0"/>
    <n v="382324"/>
    <n v="382324"/>
    <n v="382324"/>
    <n v="63614"/>
    <n v="63730"/>
    <n v="63845"/>
    <n v="63845"/>
    <n v="63845"/>
    <n v="63445"/>
    <m/>
    <m/>
    <m/>
    <m/>
    <m/>
    <m/>
    <n v="382324"/>
    <m/>
    <n v="0"/>
    <n v="284996.22677693248"/>
    <n v="284996.22677693248"/>
    <n v="284996.2267769324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76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150.903484313232"/>
    <n v="0"/>
    <n v="32998.400000000001"/>
    <n v="32998.400000000001"/>
    <n v="32998.400000000001"/>
    <n v="200.00000000000006"/>
    <n v="100"/>
    <n v="17191.309999999998"/>
    <n v="3372.55"/>
    <n v="4400.1200000000008"/>
    <n v="7734.42"/>
    <m/>
    <m/>
    <m/>
    <m/>
    <m/>
    <m/>
    <n v="32998.400000000001"/>
    <m/>
    <n v="0"/>
    <n v="22152.503484313231"/>
    <n v="22152.503484313231"/>
    <n v="22152.50348431323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77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m/>
    <m/>
    <m/>
    <m/>
    <n v="0"/>
    <n v="-3923.63"/>
    <n v="0"/>
    <n v="-3923.63"/>
    <n v="0"/>
    <n v="-3923.63"/>
    <n v="28974.12072648136"/>
    <n v="0"/>
    <n v="15380"/>
    <n v="15380"/>
    <n v="15380"/>
    <n v="0"/>
    <n v="0"/>
    <n v="0"/>
    <n v="0"/>
    <n v="12358"/>
    <n v="3022"/>
    <m/>
    <m/>
    <m/>
    <m/>
    <m/>
    <m/>
    <n v="15380"/>
    <m/>
    <n v="0"/>
    <n v="13594.12072648136"/>
    <n v="13594.12072648136"/>
    <n v="13594.120726481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"/>
    <s v="0.00"/>
    <n v="927"/>
    <n v="269.67"/>
    <n v="7826.87"/>
    <m/>
    <m/>
    <m/>
    <m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1"/>
    <s v="323"/>
    <s v="513"/>
    <n v="51320"/>
    <n v="5323011"/>
    <s v="PROPIOS5323011"/>
    <x v="78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277.480286616745"/>
    <n v="0"/>
    <n v="24566.48"/>
    <n v="24566.48"/>
    <n v="24566.48"/>
    <s v="0.00"/>
    <n v="0"/>
    <n v="2178.48"/>
    <s v="0.00"/>
    <n v="6148"/>
    <n v="16240"/>
    <m/>
    <m/>
    <m/>
    <m/>
    <m/>
    <m/>
    <n v="24566.48"/>
    <m/>
    <n v="0"/>
    <n v="42711.000286616749"/>
    <n v="42711.000286616749"/>
    <n v="42711.0002866167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1"/>
    <s v="322"/>
    <s v="513"/>
    <n v="51320"/>
    <n v="5322011"/>
    <s v="PROPIOS5322011"/>
    <x v="79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715.02"/>
    <n v="0"/>
    <n v="928"/>
    <n v="928"/>
    <n v="928"/>
    <s v="0.00"/>
    <n v="0"/>
    <n v="928"/>
    <s v="0.00"/>
    <s v="0.00"/>
    <s v="0.00"/>
    <m/>
    <m/>
    <m/>
    <m/>
    <m/>
    <m/>
    <n v="928"/>
    <m/>
    <n v="0"/>
    <n v="16787.02"/>
    <n v="16787.02"/>
    <n v="16787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1"/>
    <s v="325"/>
    <s v="513"/>
    <n v="51320"/>
    <n v="5325011"/>
    <s v="PROPIOS5325011"/>
    <x v="80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9620.34410930317"/>
    <n v="0"/>
    <n v="111315.99"/>
    <n v="111315.99"/>
    <n v="111315.99"/>
    <s v="0.00"/>
    <n v="0"/>
    <n v="27640"/>
    <n v="40252"/>
    <n v="11691.99"/>
    <n v="31732"/>
    <m/>
    <m/>
    <m/>
    <m/>
    <m/>
    <m/>
    <n v="111315.99"/>
    <m/>
    <n v="0"/>
    <n v="28304.354109303167"/>
    <n v="28304.354109303167"/>
    <n v="28304.3541093031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1"/>
    <s v="326"/>
    <s v="513"/>
    <n v="51320"/>
    <n v="5326011"/>
    <s v="PROPIOS5326011"/>
    <x v="81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7680.040000000008"/>
    <n v="57680.040000000008"/>
    <n v="57680.040000000008"/>
    <s v="0.00"/>
    <n v="0"/>
    <s v="0.00"/>
    <n v="2000.04"/>
    <s v="0.00"/>
    <n v="55680"/>
    <m/>
    <m/>
    <m/>
    <m/>
    <m/>
    <m/>
    <n v="57680.040000000008"/>
    <m/>
    <n v="0"/>
    <n v="5488.4695611800926"/>
    <n v="5488.4695611800926"/>
    <n v="5488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1"/>
    <s v="327"/>
    <s v="513"/>
    <n v="51320"/>
    <n v="5327011"/>
    <s v="PROPIOS5327011"/>
    <x v="82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23.11885785067"/>
    <n v="0"/>
    <n v="296980.2"/>
    <n v="296980.2"/>
    <n v="296980.2"/>
    <n v="0"/>
    <n v="0"/>
    <s v="0.00"/>
    <n v="203743.52"/>
    <n v="4755.6000000000004"/>
    <n v="88481.08"/>
    <m/>
    <m/>
    <m/>
    <m/>
    <m/>
    <m/>
    <n v="296980.2"/>
    <m/>
    <n v="0"/>
    <n v="258942.91885785066"/>
    <n v="258942.91885785066"/>
    <n v="258942.918857850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3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7703.31466979872"/>
    <n v="0"/>
    <n v="91400.15"/>
    <n v="91400.15"/>
    <n v="91400.15"/>
    <s v="0.00"/>
    <n v="0"/>
    <s v="0.00"/>
    <n v="224.15"/>
    <n v="91176"/>
    <s v="0.00"/>
    <m/>
    <m/>
    <m/>
    <m/>
    <m/>
    <m/>
    <n v="91400.15"/>
    <m/>
    <n v="0"/>
    <n v="16303.164669798731"/>
    <n v="16303.164669798731"/>
    <n v="16303.16466979873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84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997.5"/>
    <n v="0"/>
    <n v="12006"/>
    <n v="12006"/>
    <n v="12006"/>
    <s v="0.00"/>
    <n v="0"/>
    <s v="0.00"/>
    <n v="5220"/>
    <n v="6786"/>
    <s v="0.00"/>
    <m/>
    <m/>
    <m/>
    <m/>
    <m/>
    <m/>
    <n v="12006"/>
    <m/>
    <n v="0"/>
    <n v="5991.5"/>
    <n v="5991.5"/>
    <n v="5991.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234648.3470495064"/>
    <n v="0"/>
    <n v="4852419.1699999841"/>
    <n v="4852419.1699999841"/>
    <n v="4852419.1699999841"/>
    <n v="703096.91999999969"/>
    <n v="680153.35000000009"/>
    <n v="924653.61999999965"/>
    <n v="767056.84999999974"/>
    <n v="642727.72999999975"/>
    <n v="1134730.7"/>
    <m/>
    <m/>
    <m/>
    <m/>
    <m/>
    <m/>
    <n v="4852419.1699999841"/>
    <m/>
    <n v="0"/>
    <n v="3382229.1770495223"/>
    <n v="3382229.1770495223"/>
    <n v="3382229.17704952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85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932.115765753777"/>
    <n v="0"/>
    <n v="13159.04"/>
    <n v="13159.04"/>
    <n v="13159.04"/>
    <n v="9563.0400000000009"/>
    <n v="1508"/>
    <n v="522"/>
    <n v="522"/>
    <s v="0.00"/>
    <n v="1044"/>
    <m/>
    <m/>
    <m/>
    <m/>
    <m/>
    <m/>
    <n v="13159.04"/>
    <m/>
    <n v="0"/>
    <n v="14773.075765753776"/>
    <n v="14773.075765753776"/>
    <n v="14773.0757657537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1378.74314607098"/>
    <n v="0"/>
    <n v="6299.85"/>
    <n v="6299.85"/>
    <n v="6299.85"/>
    <s v="0.00"/>
    <n v="1299.8499999999999"/>
    <s v="0.00"/>
    <s v="0.00"/>
    <n v="0"/>
    <n v="5000"/>
    <m/>
    <m/>
    <m/>
    <m/>
    <m/>
    <m/>
    <n v="6299.85"/>
    <m/>
    <n v="0"/>
    <n v="125078.89314607097"/>
    <n v="125078.89314607097"/>
    <n v="125078.89314607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12796.44425301667"/>
    <n v="0"/>
    <n v="6380"/>
    <n v="6380"/>
    <n v="6380"/>
    <s v="0.00"/>
    <n v="0"/>
    <s v="0.00"/>
    <s v="0.00"/>
    <s v="0.00"/>
    <n v="6380"/>
    <m/>
    <m/>
    <m/>
    <m/>
    <m/>
    <m/>
    <n v="6380"/>
    <m/>
    <n v="0"/>
    <n v="306416.44425301667"/>
    <n v="306416.44425301667"/>
    <n v="306416.444253016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0517.119999999999"/>
    <n v="-812.64"/>
    <m/>
    <m/>
    <m/>
    <m/>
    <m/>
    <m/>
    <n v="0"/>
    <n v="-31329.759999999998"/>
    <n v="0"/>
    <n v="-31329.759999999998"/>
    <n v="0"/>
    <n v="-31329.759999999998"/>
    <n v="175132.18826837459"/>
    <n v="0"/>
    <n v="134630.09"/>
    <n v="134630.09"/>
    <n v="134630.09"/>
    <n v="19752.11"/>
    <n v="35063.71"/>
    <s v="0.00"/>
    <n v="23174.87"/>
    <n v="26498.76"/>
    <n v="30140.639999999999"/>
    <m/>
    <m/>
    <m/>
    <m/>
    <m/>
    <m/>
    <n v="134630.09"/>
    <m/>
    <n v="0"/>
    <n v="40502.098268374597"/>
    <n v="40502.098268374597"/>
    <n v="40502.0982683745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2181.43813319097"/>
    <n v="0"/>
    <n v="479426.13999999996"/>
    <n v="479426.13999999996"/>
    <n v="479426.13999999996"/>
    <n v="77024"/>
    <n v="77024"/>
    <n v="0"/>
    <n v="0"/>
    <n v="208084.74000000002"/>
    <n v="117293.40000000001"/>
    <m/>
    <m/>
    <m/>
    <m/>
    <m/>
    <m/>
    <n v="479426.13999999996"/>
    <m/>
    <n v="0"/>
    <n v="422755.29813319101"/>
    <n v="422755.29813319101"/>
    <n v="422755.298133191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86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13493.599999999999"/>
    <n v="13493.599999999999"/>
    <n v="13493.599999999999"/>
    <s v="0.00"/>
    <n v="0"/>
    <n v="0"/>
    <n v="9746.7999999999993"/>
    <s v="0.00"/>
    <n v="3746.8"/>
    <m/>
    <m/>
    <m/>
    <m/>
    <m/>
    <m/>
    <n v="13493.599999999999"/>
    <m/>
    <n v="0"/>
    <n v="52523.200000000004"/>
    <n v="52523.200000000004"/>
    <n v="52523.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m/>
    <m/>
    <m/>
    <m/>
    <m/>
    <m/>
    <n v="1092.48"/>
    <m/>
    <m/>
    <m/>
    <m/>
    <m/>
    <m/>
    <m/>
    <m/>
    <m/>
    <m/>
    <n v="0"/>
    <n v="708.21"/>
    <n v="384.27"/>
    <n v="0"/>
    <m/>
    <m/>
    <m/>
    <m/>
    <m/>
    <m/>
    <m/>
    <n v="30517.119999999999"/>
    <n v="812.64"/>
    <m/>
    <m/>
    <m/>
    <m/>
    <m/>
    <m/>
    <n v="0"/>
    <n v="31329.759999999998"/>
    <n v="0"/>
    <n v="31329.759999999998"/>
    <n v="1092.48"/>
    <n v="32422.239999999998"/>
    <n v="129660.33649210056"/>
    <n v="0"/>
    <n v="129660.34000000001"/>
    <n v="129660.34000000001"/>
    <n v="129660.34000000001"/>
    <n v="17060.509999999998"/>
    <n v="25212.410000000003"/>
    <n v="9246.5499999999993"/>
    <n v="35562.050000000003"/>
    <n v="30568.71"/>
    <n v="12010.109999999999"/>
    <m/>
    <m/>
    <m/>
    <m/>
    <m/>
    <m/>
    <n v="129660.34000000001"/>
    <m/>
    <n v="0"/>
    <n v="-3.5078994551440701E-3"/>
    <n v="-3.5078994551440701E-3"/>
    <n v="-3.507899455144070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15192.12884662917"/>
    <n v="0"/>
    <s v="0.0"/>
    <n v="0"/>
    <s v="0.0"/>
    <s v="0.00"/>
    <n v="0"/>
    <s v="0.00"/>
    <s v="0.00"/>
    <s v="0.00"/>
    <s v="0.00"/>
    <m/>
    <m/>
    <m/>
    <m/>
    <m/>
    <m/>
    <s v="0.00"/>
    <m/>
    <n v="0"/>
    <n v="415192.12884662917"/>
    <n v="415192.12884662917"/>
    <n v="415192.1288466291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87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200.01"/>
    <n v="200.01"/>
    <n v="200.01"/>
    <s v="0.00"/>
    <n v="0"/>
    <n v="0"/>
    <n v="200.01"/>
    <s v="0.00"/>
    <s v="0.00"/>
    <m/>
    <m/>
    <m/>
    <m/>
    <m/>
    <m/>
    <n v="200.01"/>
    <m/>
    <n v="0"/>
    <n v="11658.335339198711"/>
    <n v="11658.335339198711"/>
    <n v="11658.3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88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41503.81"/>
    <m/>
    <m/>
    <m/>
    <m/>
    <m/>
    <m/>
    <m/>
    <n v="0"/>
    <n v="-41503.81"/>
    <n v="0"/>
    <n v="-41503.81"/>
    <n v="0"/>
    <n v="-41503.81"/>
    <n v="212803.98"/>
    <n v="0"/>
    <n v="4716.9699999999993"/>
    <n v="4716.9699999999993"/>
    <n v="4716.9699999999993"/>
    <s v="0.00"/>
    <n v="0"/>
    <s v="0.00"/>
    <n v="1158.5999999999999"/>
    <s v="0.00"/>
    <n v="3558.3699999999981"/>
    <m/>
    <m/>
    <m/>
    <m/>
    <m/>
    <m/>
    <n v="4716.9699999999993"/>
    <m/>
    <n v="0"/>
    <n v="208087.01"/>
    <n v="208087.01"/>
    <n v="208087.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89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7118.2900000000009"/>
    <n v="7118.2900000000009"/>
    <n v="7118.2900000000009"/>
    <s v="0.00"/>
    <n v="0"/>
    <n v="54.29"/>
    <n v="3520"/>
    <s v="0.00"/>
    <n v="3544"/>
    <m/>
    <m/>
    <m/>
    <m/>
    <m/>
    <m/>
    <n v="7118.2900000000009"/>
    <m/>
    <n v="0"/>
    <n v="13934.526960437892"/>
    <n v="13934.526960437892"/>
    <n v="13934.52696043789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0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m/>
    <n v="-2792"/>
    <m/>
    <m/>
    <m/>
    <m/>
    <m/>
    <m/>
    <n v="-2479.77"/>
    <n v="-2792"/>
    <n v="0"/>
    <n v="-5271.77"/>
    <n v="0"/>
    <n v="-5271.77"/>
    <n v="49678.79811030683"/>
    <n v="0"/>
    <s v="0.0"/>
    <n v="0"/>
    <s v="0.0"/>
    <s v="0.00"/>
    <n v="0"/>
    <s v="0.00"/>
    <s v="0.00"/>
    <s v="0.00"/>
    <s v="0.00"/>
    <m/>
    <m/>
    <m/>
    <m/>
    <m/>
    <m/>
    <s v="0.00"/>
    <m/>
    <n v="0"/>
    <n v="49678.79811030683"/>
    <n v="49678.79811030683"/>
    <n v="49678.7981103068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1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6529.83165584569"/>
    <n v="0"/>
    <n v="81817.509999999995"/>
    <n v="81817.509999999995"/>
    <n v="81817.509999999995"/>
    <n v="664"/>
    <n v="740"/>
    <n v="50"/>
    <n v="37630.959999999999"/>
    <n v="4117"/>
    <n v="38615.550000000003"/>
    <m/>
    <m/>
    <m/>
    <m/>
    <m/>
    <m/>
    <n v="81817.509999999995"/>
    <m/>
    <n v="0"/>
    <n v="94712.321655845692"/>
    <n v="94712.321655845692"/>
    <n v="94712.32165584569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2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m/>
    <m/>
    <m/>
    <m/>
    <m/>
    <m/>
    <n v="2479.77"/>
    <n v="2792"/>
    <n v="0"/>
    <n v="5271.77"/>
    <n v="0"/>
    <n v="5271.77"/>
    <n v="53872.796444622931"/>
    <n v="0"/>
    <n v="53872.800000000003"/>
    <n v="53872.800000000003"/>
    <n v="53872.800000000003"/>
    <s v="0.00"/>
    <n v="0"/>
    <s v="0.00"/>
    <n v="51080.800000000003"/>
    <s v="0.00"/>
    <n v="2792"/>
    <m/>
    <m/>
    <m/>
    <m/>
    <m/>
    <m/>
    <n v="53872.800000000003"/>
    <m/>
    <n v="0"/>
    <n v="-3.5553770721890032E-3"/>
    <n v="-3.5553770721890032E-3"/>
    <n v="-3.555377072189003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81214.49"/>
    <n v="0"/>
    <n v="944818.84"/>
    <n v="944818.84"/>
    <n v="944818.84"/>
    <n v="166576"/>
    <n v="83288"/>
    <n v="0"/>
    <n v="435172.83999999997"/>
    <s v="0.00"/>
    <n v="259782"/>
    <m/>
    <m/>
    <m/>
    <m/>
    <m/>
    <m/>
    <n v="944818.84"/>
    <m/>
    <n v="0"/>
    <n v="1036395.65"/>
    <n v="1036395.65"/>
    <n v="1036395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285.122768319838"/>
    <n v="0"/>
    <n v="21438.6"/>
    <n v="21438.6"/>
    <n v="21438.6"/>
    <s v="0.00"/>
    <n v="0"/>
    <s v="0.00"/>
    <s v="0.00"/>
    <n v="2490"/>
    <n v="18948.599999999999"/>
    <m/>
    <m/>
    <m/>
    <m/>
    <m/>
    <m/>
    <n v="21438.6"/>
    <m/>
    <n v="0"/>
    <n v="25846.522768319839"/>
    <n v="25846.522768319839"/>
    <n v="25846.5227683198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787.107788276102"/>
    <n v="0"/>
    <s v="0.0"/>
    <n v="0"/>
    <s v="0.0"/>
    <s v="0.00"/>
    <n v="0"/>
    <s v="0.00"/>
    <s v="0.00"/>
    <s v="0.00"/>
    <s v="0.00"/>
    <m/>
    <m/>
    <m/>
    <m/>
    <m/>
    <m/>
    <s v="0.00"/>
    <m/>
    <n v="0"/>
    <n v="38787.107788276102"/>
    <n v="38787.107788276102"/>
    <n v="38787.1077882761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22006.710000000003"/>
    <n v="22006.710000000003"/>
    <n v="22006.710000000003"/>
    <s v="0.00"/>
    <n v="0"/>
    <n v="2471.5699999999997"/>
    <n v="2264"/>
    <n v="5472.85"/>
    <n v="11798.29"/>
    <m/>
    <m/>
    <m/>
    <m/>
    <m/>
    <m/>
    <n v="22006.710000000003"/>
    <m/>
    <n v="0"/>
    <n v="30991.635219006206"/>
    <n v="30991.635219006206"/>
    <n v="30991.63521900620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m/>
    <m/>
    <m/>
    <m/>
    <m/>
    <m/>
    <n v="-112719.87"/>
    <n v="24642.09"/>
    <n v="0"/>
    <n v="-88077.78"/>
    <n v="0"/>
    <n v="-88077.78"/>
    <n v="134068.39136158055"/>
    <n v="0"/>
    <n v="109426.30000000002"/>
    <n v="109426.30000000002"/>
    <n v="109426.30000000002"/>
    <n v="0"/>
    <n v="0"/>
    <n v="27660.19"/>
    <n v="7808.7800000000007"/>
    <n v="24933.32"/>
    <n v="49024.01"/>
    <m/>
    <m/>
    <m/>
    <m/>
    <m/>
    <m/>
    <n v="109426.30000000002"/>
    <m/>
    <n v="0"/>
    <n v="24642.091361580533"/>
    <n v="24642.091361580533"/>
    <n v="24642.091361580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93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2"/>
    <n v="353292.52"/>
    <n v="353292.52"/>
    <n v="72646.34"/>
    <n v="104924.35"/>
    <n v="10684.73"/>
    <n v="123533.29000000001"/>
    <n v="41503.81"/>
    <s v="0.00"/>
    <m/>
    <m/>
    <m/>
    <m/>
    <m/>
    <m/>
    <n v="353292.5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9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34800"/>
    <s v="0.00"/>
    <m/>
    <m/>
    <m/>
    <m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9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n v="4000"/>
    <s v="0.00"/>
    <m/>
    <m/>
    <m/>
    <m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5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7695.55"/>
    <m/>
    <m/>
    <m/>
    <m/>
    <m/>
    <m/>
    <n v="0"/>
    <n v="-7695.55"/>
    <n v="0"/>
    <n v="-7695.55"/>
    <n v="0"/>
    <n v="-7695.55"/>
    <n v="195307.47138818036"/>
    <n v="0"/>
    <n v="12242.45"/>
    <n v="12242.45"/>
    <n v="12242.45"/>
    <n v="3350"/>
    <n v="2128"/>
    <n v="6006"/>
    <n v="321"/>
    <s v="0.00"/>
    <n v="437.45"/>
    <m/>
    <m/>
    <m/>
    <m/>
    <m/>
    <m/>
    <n v="12242.45"/>
    <m/>
    <n v="0"/>
    <n v="183065.02138818035"/>
    <n v="183065.02138818035"/>
    <n v="183065.021388180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4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4000"/>
    <m/>
    <m/>
    <m/>
    <m/>
    <m/>
    <m/>
    <m/>
    <n v="0"/>
    <n v="-4000"/>
    <n v="0"/>
    <n v="-4000"/>
    <n v="0"/>
    <n v="-4000"/>
    <n v="15096.558633175151"/>
    <n v="0"/>
    <n v="3074"/>
    <n v="3074"/>
    <n v="3074"/>
    <n v="3074"/>
    <n v="0"/>
    <s v="0.00"/>
    <s v="0.00"/>
    <s v="0.00"/>
    <n v="0"/>
    <m/>
    <m/>
    <m/>
    <m/>
    <m/>
    <m/>
    <n v="3074"/>
    <m/>
    <n v="0"/>
    <n v="12022.558633175151"/>
    <n v="12022.558633175151"/>
    <n v="12022.558633175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297527.19353685441"/>
    <n v="0"/>
    <n v="191413.18999999997"/>
    <n v="191413.18999999997"/>
    <n v="191413.18999999997"/>
    <n v="33775.050000000003"/>
    <n v="3480.1699999999983"/>
    <n v="5718.92"/>
    <n v="26835.3"/>
    <n v="17882.8"/>
    <n v="103720.95000000001"/>
    <m/>
    <m/>
    <m/>
    <m/>
    <m/>
    <m/>
    <n v="191413.18999999997"/>
    <m/>
    <n v="0"/>
    <n v="106114.00353685443"/>
    <n v="106114.00353685443"/>
    <n v="106114.003536854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2"/>
    <s v="442"/>
    <s v="524"/>
    <n v="52420"/>
    <n v="5442031"/>
    <s v="PROPIOS5442031"/>
    <x v="96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0364"/>
    <n v="0"/>
    <n v="100404"/>
    <n v="100404"/>
    <n v="100404"/>
    <s v="0.00"/>
    <n v="0"/>
    <s v="0.00"/>
    <s v="0.00"/>
    <s v="0.00"/>
    <n v="100404"/>
    <m/>
    <m/>
    <m/>
    <m/>
    <m/>
    <m/>
    <n v="100404"/>
    <m/>
    <n v="0"/>
    <n v="399960"/>
    <n v="399960"/>
    <n v="39996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2"/>
    <s v="442"/>
    <s v="524"/>
    <n v="52420"/>
    <n v="5442061"/>
    <s v="PROPIOS5442061"/>
    <x v="97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9174"/>
    <n v="0"/>
    <n v="23162"/>
    <n v="23162"/>
    <n v="23162"/>
    <s v="0.00"/>
    <n v="2262"/>
    <s v="0.00"/>
    <s v="0.00"/>
    <n v="17100"/>
    <n v="3800"/>
    <m/>
    <m/>
    <m/>
    <m/>
    <m/>
    <m/>
    <n v="23162"/>
    <m/>
    <n v="0"/>
    <n v="46012"/>
    <n v="46012"/>
    <n v="46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2"/>
    <s v="442"/>
    <s v="524"/>
    <n v="52420"/>
    <n v="5442131"/>
    <s v="PROPIOS5442131"/>
    <x v="98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28907"/>
    <n v="0"/>
    <n v="485923"/>
    <n v="485923"/>
    <n v="485923"/>
    <n v="62760"/>
    <n v="29300"/>
    <n v="82200"/>
    <n v="43300"/>
    <n v="165400"/>
    <n v="102963"/>
    <m/>
    <m/>
    <m/>
    <m/>
    <m/>
    <m/>
    <n v="485923"/>
    <m/>
    <n v="0"/>
    <n v="242984"/>
    <n v="242984"/>
    <n v="2429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3"/>
    <s v="511"/>
    <s v="124"/>
    <n v="12411"/>
    <n v="5511011"/>
    <s v="PROPIOS5511011"/>
    <x v="99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47062.53"/>
    <n v="47062.53"/>
    <n v="47062.53"/>
    <n v="47062.53"/>
    <s v="0.0"/>
    <n v="47062.53"/>
    <s v="0.0"/>
    <s v="0.00"/>
    <n v="0"/>
    <s v="0.00"/>
    <s v="0.00"/>
    <s v="0.00"/>
    <s v="0.00"/>
    <m/>
    <m/>
    <m/>
    <m/>
    <m/>
    <m/>
    <s v="0.00"/>
    <m/>
    <n v="47062.53"/>
    <n v="47062.53"/>
    <n v="47062.53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3"/>
    <s v="515"/>
    <s v="124"/>
    <n v="12413"/>
    <n v="5515011"/>
    <s v="PROPIOS5515011"/>
    <x v="100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m/>
    <m/>
    <m/>
    <m/>
    <n v="9457.5"/>
    <n v="0"/>
    <n v="0"/>
    <n v="9457.5"/>
    <n v="2051.16"/>
    <n v="11508.66"/>
    <n v="11508.66"/>
    <m/>
    <n v="11508.659999999996"/>
    <n v="11508.659999999996"/>
    <n v="11508.659999999996"/>
    <n v="11508.66"/>
    <n v="0"/>
    <s v="0.00"/>
    <s v="0.00"/>
    <n v="0"/>
    <n v="0"/>
    <m/>
    <m/>
    <m/>
    <m/>
    <m/>
    <m/>
    <n v="11508.659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515000001"/>
    <s v="56201"/>
    <n v="4"/>
    <x v="0"/>
    <n v="25"/>
    <s v="56"/>
    <s v="E"/>
    <x v="1"/>
    <s v="P50025625E4"/>
    <x v="26"/>
    <x v="24"/>
    <s v="562"/>
    <s v="124"/>
    <n v="12462"/>
    <n v="5562011"/>
    <s v="PROPIOS5562011"/>
    <x v="101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0"/>
    <n v="0"/>
    <n v="0"/>
    <s v="0.00"/>
    <n v="0"/>
    <n v="0"/>
    <s v="0.00"/>
    <s v="0.00"/>
    <s v="0.00"/>
    <m/>
    <m/>
    <m/>
    <m/>
    <m/>
    <m/>
    <n v="0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m/>
    <m/>
    <m/>
    <m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m/>
    <m/>
    <m/>
    <m/>
    <m/>
    <m/>
    <n v="1108.3500000000001"/>
    <m/>
    <m/>
    <m/>
    <m/>
    <m/>
    <m/>
    <m/>
    <m/>
    <m/>
    <m/>
    <n v="0"/>
    <n v="762.94"/>
    <n v="345.40999999999997"/>
    <n v="0"/>
    <m/>
    <m/>
    <m/>
    <m/>
    <m/>
    <m/>
    <m/>
    <m/>
    <m/>
    <m/>
    <m/>
    <m/>
    <m/>
    <m/>
    <m/>
    <n v="0"/>
    <n v="0"/>
    <n v="0"/>
    <n v="0"/>
    <n v="2080.3999999999996"/>
    <n v="2080.4"/>
    <n v="2080.4"/>
    <n v="972.05"/>
    <n v="82.56"/>
    <n v="1054.6099999999999"/>
    <n v="82.56"/>
    <n v="10.32"/>
    <n v="0"/>
    <n v="41.28"/>
    <s v="0.00"/>
    <n v="10.32"/>
    <n v="20.64"/>
    <m/>
    <m/>
    <m/>
    <m/>
    <m/>
    <m/>
    <n v="82.56"/>
    <m/>
    <n v="972.05"/>
    <n v="1997.8400000000001"/>
    <n v="1997.8400000000001"/>
    <n v="1025.7900000000002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3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m/>
    <m/>
    <m/>
    <m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4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m/>
    <m/>
    <m/>
    <m/>
    <m/>
    <m/>
    <s v="0.00"/>
    <m/>
    <n v="910"/>
    <n v="910"/>
    <n v="910"/>
    <n v="0"/>
  </r>
  <r>
    <s v="SAN JUAN DEL RÍO "/>
    <n v="2017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m/>
    <m/>
    <m/>
    <m/>
    <n v="0"/>
    <n v="3001"/>
    <n v="0"/>
    <n v="3001"/>
    <n v="0"/>
    <n v="3001"/>
    <n v="3001"/>
    <n v="0"/>
    <n v="3001"/>
    <n v="3001"/>
    <n v="3001"/>
    <s v="0.00"/>
    <n v="0"/>
    <s v="0.00"/>
    <s v="0.00"/>
    <s v="0.00"/>
    <n v="3001"/>
    <m/>
    <m/>
    <m/>
    <m/>
    <m/>
    <m/>
    <n v="30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2"/>
    <s v="442"/>
    <s v="524"/>
    <n v="52420"/>
    <n v="5442111"/>
    <s v="PROMEP5442111"/>
    <x v="102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75800"/>
    <n v="316540.55"/>
    <n v="75800"/>
    <n v="36000"/>
    <n v="0"/>
    <n v="16000"/>
    <s v="0.00"/>
    <n v="20587"/>
    <n v="3213"/>
    <m/>
    <m/>
    <m/>
    <m/>
    <m/>
    <m/>
    <n v="75800"/>
    <m/>
    <n v="240740.55"/>
    <n v="164940.54999999999"/>
    <n v="16494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3"/>
    <s v="511"/>
    <s v="124"/>
    <n v="12411"/>
    <n v="5511011"/>
    <s v="PROMEP5511011"/>
    <x v="99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42816"/>
    <n v="-3001"/>
    <m/>
    <m/>
    <m/>
    <m/>
    <m/>
    <m/>
    <n v="0"/>
    <n v="-145817"/>
    <n v="0"/>
    <n v="-145817"/>
    <n v="715702.96"/>
    <n v="569885.96"/>
    <n v="569885.96"/>
    <n v="715702.96"/>
    <s v="0.0"/>
    <n v="715702.96"/>
    <s v="0.0"/>
    <s v="0.00"/>
    <n v="0"/>
    <s v="0.00"/>
    <s v="0.00"/>
    <s v="0.00"/>
    <s v="0.00"/>
    <m/>
    <m/>
    <m/>
    <m/>
    <m/>
    <m/>
    <s v="0.00"/>
    <m/>
    <n v="715702.96"/>
    <n v="569885.96"/>
    <n v="569885.96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3"/>
    <s v="515"/>
    <s v="124"/>
    <n v="12413"/>
    <n v="5515011"/>
    <s v="PROMEP5515011"/>
    <x v="100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m/>
    <m/>
    <m/>
    <m/>
    <n v="0"/>
    <n v="42998"/>
    <n v="0"/>
    <n v="42998"/>
    <n v="0"/>
    <n v="42998"/>
    <n v="42998"/>
    <n v="0"/>
    <n v="42998"/>
    <n v="42998"/>
    <n v="42998"/>
    <s v="0.00"/>
    <n v="0"/>
    <s v="0.00"/>
    <s v="0.00"/>
    <n v="42998"/>
    <s v="0.00"/>
    <m/>
    <m/>
    <m/>
    <m/>
    <m/>
    <m/>
    <n v="42998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1"/>
    <s v="P50025625E5"/>
    <x v="25"/>
    <x v="23"/>
    <m/>
    <s v="124"/>
    <n v="12467"/>
    <n v="5567011"/>
    <s v="PROMEP5567011"/>
    <x v="10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99818"/>
    <m/>
    <m/>
    <m/>
    <m/>
    <m/>
    <m/>
    <m/>
    <n v="0"/>
    <n v="99818"/>
    <n v="0"/>
    <n v="99818"/>
    <n v="0"/>
    <n v="99818"/>
    <n v="99818"/>
    <n v="0"/>
    <n v="99818"/>
    <n v="99818"/>
    <n v="99818"/>
    <s v="0.00"/>
    <n v="0"/>
    <s v="0.00"/>
    <s v="0.00"/>
    <n v="99818"/>
    <n v="0"/>
    <m/>
    <m/>
    <m/>
    <m/>
    <m/>
    <m/>
    <n v="99818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66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m/>
    <m/>
    <m/>
    <m/>
    <m/>
    <m/>
    <n v="0"/>
    <n v="-35946.080000000002"/>
    <n v="0"/>
    <n v="-35946.080000000002"/>
    <n v="715703.96"/>
    <n v="679757.88"/>
    <n v="679757.88"/>
    <n v="715703.96"/>
    <n v="70587.06"/>
    <n v="645116.89999999991"/>
    <n v="70587.06"/>
    <s v="0.00"/>
    <n v="0"/>
    <s v="0.00"/>
    <s v="0.00"/>
    <n v="35293.53"/>
    <n v="35293.53"/>
    <m/>
    <m/>
    <m/>
    <m/>
    <m/>
    <m/>
    <n v="70587.06"/>
    <m/>
    <n v="715703.96"/>
    <n v="609170.82000000007"/>
    <n v="609170.82000000007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2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35946.080000000002"/>
    <s v="0.00"/>
    <m/>
    <m/>
    <m/>
    <m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1"/>
    <s v="327"/>
    <s v="513"/>
    <n v="51320"/>
    <n v="5327011"/>
    <s v="PFCE 5327011"/>
    <x v="82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371500"/>
    <n v="371500"/>
    <n v="371500"/>
    <n v="371500"/>
    <n v="236500"/>
    <n v="135000"/>
    <n v="236500"/>
    <s v="0.00"/>
    <n v="0"/>
    <s v="0.00"/>
    <s v="0.00"/>
    <n v="177000"/>
    <n v="59500"/>
    <m/>
    <m/>
    <m/>
    <m/>
    <m/>
    <m/>
    <n v="236500"/>
    <m/>
    <n v="371500"/>
    <n v="135000"/>
    <n v="135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3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5300"/>
    <n v="155300"/>
    <n v="155300"/>
    <n v="155300"/>
    <s v="0.0"/>
    <n v="155300"/>
    <s v="0.0"/>
    <s v="0.00"/>
    <n v="0"/>
    <s v="0.00"/>
    <s v="0.00"/>
    <s v="0.00"/>
    <s v="0.00"/>
    <m/>
    <m/>
    <m/>
    <m/>
    <m/>
    <m/>
    <s v="0.00"/>
    <m/>
    <n v="155300"/>
    <n v="155300"/>
    <n v="1553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8145"/>
    <n v="18145"/>
    <n v="18145"/>
    <n v="18145"/>
    <n v="83456"/>
    <n v="101601"/>
    <n v="83456"/>
    <s v="0.00"/>
    <n v="0"/>
    <s v="0.00"/>
    <n v="13456"/>
    <s v="0.00"/>
    <n v="70000"/>
    <m/>
    <m/>
    <m/>
    <m/>
    <m/>
    <m/>
    <n v="83456"/>
    <m/>
    <n v="18145"/>
    <n v="-65311"/>
    <n v="-65311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134.16"/>
    <m/>
    <m/>
    <m/>
    <m/>
    <m/>
    <m/>
    <m/>
    <n v="-175.44"/>
    <n v="-134.16"/>
    <n v="0"/>
    <n v="-309.60000000000002"/>
    <n v="151000"/>
    <n v="150690.4"/>
    <n v="150690.4"/>
    <n v="150989.68"/>
    <n v="118000"/>
    <n v="268989.68"/>
    <n v="118000"/>
    <s v="0.00"/>
    <n v="0"/>
    <s v="0.00"/>
    <n v="36700"/>
    <n v="31300"/>
    <n v="50000"/>
    <m/>
    <m/>
    <m/>
    <m/>
    <m/>
    <m/>
    <n v="118000"/>
    <m/>
    <n v="150989.68"/>
    <n v="32690.399999999994"/>
    <n v="32690.399999999994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134.16"/>
    <m/>
    <m/>
    <m/>
    <m/>
    <m/>
    <m/>
    <m/>
    <n v="175.44"/>
    <n v="134.16"/>
    <n v="0"/>
    <n v="309.60000000000002"/>
    <n v="0"/>
    <n v="309.60000000000002"/>
    <n v="309.60000000000002"/>
    <n v="0"/>
    <n v="175.44"/>
    <n v="175.44"/>
    <n v="175.44"/>
    <n v="10.32"/>
    <n v="10.32"/>
    <n v="10.32"/>
    <n v="10.32"/>
    <n v="92.88"/>
    <n v="41.28"/>
    <m/>
    <m/>
    <m/>
    <m/>
    <m/>
    <m/>
    <n v="175.44"/>
    <m/>
    <n v="0"/>
    <n v="134.16000000000003"/>
    <n v="134.1600000000000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2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m/>
    <m/>
    <m/>
    <m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3"/>
    <s v="515"/>
    <s v="124"/>
    <n v="12413"/>
    <n v="5515011"/>
    <s v="PFCE5515011"/>
    <x v="100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70300"/>
    <m/>
    <m/>
    <m/>
    <m/>
    <m/>
    <m/>
    <m/>
    <n v="0"/>
    <n v="-170300"/>
    <n v="0"/>
    <n v="-170300"/>
    <n v="2005500"/>
    <n v="1835200"/>
    <n v="1835200"/>
    <n v="2005500"/>
    <n v="894719.82999999984"/>
    <n v="2900219.83"/>
    <n v="894719.82999999984"/>
    <s v="0.00"/>
    <n v="0"/>
    <s v="0.00"/>
    <s v="0.00"/>
    <n v="894719.83"/>
    <n v="0"/>
    <m/>
    <m/>
    <m/>
    <m/>
    <m/>
    <m/>
    <n v="894719.82999999984"/>
    <m/>
    <n v="2005500.0000000002"/>
    <n v="940480.17000000016"/>
    <n v="940480.17000000016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3"/>
    <s v="519"/>
    <s v="124"/>
    <n v="12419"/>
    <n v="5519011"/>
    <s v="PFCE5519011"/>
    <x v="10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14800"/>
    <m/>
    <m/>
    <m/>
    <m/>
    <m/>
    <m/>
    <m/>
    <n v="0"/>
    <n v="114800"/>
    <n v="0"/>
    <n v="114800"/>
    <n v="0"/>
    <n v="114800"/>
    <n v="114800"/>
    <n v="0"/>
    <n v="114800"/>
    <n v="114800"/>
    <n v="114800"/>
    <s v="0.00"/>
    <n v="0"/>
    <s v="0.00"/>
    <n v="114800"/>
    <s v="0.00"/>
    <s v="0.00"/>
    <m/>
    <m/>
    <m/>
    <m/>
    <m/>
    <m/>
    <n v="1148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7000001"/>
    <s v="56701"/>
    <n v="5"/>
    <x v="0"/>
    <n v="25"/>
    <s v="56"/>
    <s v="E"/>
    <x v="1"/>
    <s v="P50025625E5"/>
    <x v="26"/>
    <x v="24"/>
    <s v="567"/>
    <s v="124"/>
    <n v="12467"/>
    <n v="5567011"/>
    <s v="PFCE5567011"/>
    <x v="103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26280.959999999999"/>
    <n v="612080.96"/>
    <n v="26280.959999999999"/>
    <s v="0.00"/>
    <n v="0"/>
    <s v="0.00"/>
    <s v="0.00"/>
    <n v="26280.959999999999"/>
    <n v="0"/>
    <m/>
    <m/>
    <m/>
    <m/>
    <m/>
    <m/>
    <n v="26280.959999999999"/>
    <m/>
    <n v="585800"/>
    <n v="559519.04"/>
    <n v="559519.04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4"/>
    <s v="562"/>
    <s v="124"/>
    <n v="12462"/>
    <n v="5562011"/>
    <s v="PFCE5562011"/>
    <x v="101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800000002"/>
    <n v="3189407.18"/>
    <n v="1283437.1800000002"/>
    <s v="0.00"/>
    <n v="0"/>
    <s v="0.00"/>
    <s v="0.00"/>
    <n v="1283437.18"/>
    <s v="0.00"/>
    <m/>
    <m/>
    <m/>
    <m/>
    <m/>
    <m/>
    <n v="1283437.1800000002"/>
    <m/>
    <n v="1905970"/>
    <n v="622532.81999999983"/>
    <n v="622532.81999999983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m/>
    <m/>
    <m/>
    <m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2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4822.99999999994"/>
    <n v="263415.56999999995"/>
    <n v="254822.99999999994"/>
    <n v="254822.99999999994"/>
    <n v="0"/>
    <s v="0.00"/>
    <s v="0.00"/>
    <s v="0.00"/>
    <s v="0.00"/>
    <m/>
    <m/>
    <m/>
    <m/>
    <m/>
    <m/>
    <n v="254822.99999999994"/>
    <m/>
    <n v="8592.570000000007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m/>
    <m/>
    <m/>
    <m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8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m/>
    <m/>
    <m/>
    <m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3"/>
    <s v="511"/>
    <s v="124"/>
    <n v="12411"/>
    <n v="5511011"/>
    <s v="FAM5511011"/>
    <x v="99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m/>
    <m/>
    <m/>
    <m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3"/>
    <s v="515"/>
    <s v="124"/>
    <n v="12413"/>
    <n v="5515011"/>
    <s v="FAM5515011"/>
    <x v="100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m/>
    <m/>
    <m/>
    <m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4"/>
    <s v="564"/>
    <s v="124"/>
    <n v="12413"/>
    <n v="5564011"/>
    <s v="FAM5564011"/>
    <x v="10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m/>
    <m/>
    <m/>
    <m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m/>
    <m/>
    <m/>
    <m/>
    <m/>
    <m/>
    <n v="46.790000000000013"/>
    <m/>
    <m/>
    <m/>
    <m/>
    <m/>
    <m/>
    <m/>
    <m/>
    <m/>
    <m/>
    <n v="0"/>
    <n v="44.350000000000009"/>
    <n v="2.44"/>
    <n v="0"/>
    <m/>
    <m/>
    <m/>
    <n v="34.57"/>
    <m/>
    <m/>
    <m/>
    <m/>
    <m/>
    <m/>
    <m/>
    <m/>
    <m/>
    <m/>
    <m/>
    <n v="34.57"/>
    <n v="0"/>
    <n v="0"/>
    <n v="34.57"/>
    <n v="46.790000000000006"/>
    <n v="81.360000000000014"/>
    <n v="81.360000000000014"/>
    <m/>
    <n v="75.28"/>
    <n v="75.28"/>
    <n v="75.28"/>
    <n v="75.28"/>
    <n v="0"/>
    <s v="0.00"/>
    <s v="0.00"/>
    <s v="0.00"/>
    <s v="0.00"/>
    <m/>
    <m/>
    <m/>
    <m/>
    <m/>
    <m/>
    <n v="75.28"/>
    <m/>
    <n v="0"/>
    <n v="6.0800000000000125"/>
    <n v="6.0800000000000125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7"/>
    <x v="25"/>
    <s v="583"/>
    <s v="123"/>
    <n v="12330"/>
    <n v="5583011"/>
    <s v="ESTIMULO FISCAL5583011"/>
    <x v="10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m/>
    <m/>
    <m/>
    <m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3375.71"/>
    <m/>
    <m/>
    <m/>
    <m/>
    <m/>
    <m/>
    <n v="26163.31"/>
    <n v="4912.6499999999996"/>
    <n v="0"/>
    <n v="31075.96"/>
    <n v="0"/>
    <n v="31075.96"/>
    <n v="31075.96"/>
    <n v="0"/>
    <n v="27700.249999999993"/>
    <n v="27700.249999999993"/>
    <n v="27700.249999999993"/>
    <n v="10718.28"/>
    <n v="4137.25"/>
    <n v="3586.89"/>
    <n v="2808.24"/>
    <n v="1536.94"/>
    <n v="4912.6499999999996"/>
    <m/>
    <m/>
    <m/>
    <m/>
    <m/>
    <m/>
    <n v="27700.249999999993"/>
    <m/>
    <n v="0"/>
    <n v="3375.7100000000064"/>
    <n v="3375.7100000000064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87"/>
    <m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m/>
    <m/>
    <m/>
    <m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2"/>
    <s v="442"/>
    <s v="524"/>
    <n v="52420"/>
    <n v="5442131"/>
    <s v="CONCYTEQ5442131"/>
    <x v="98"/>
    <m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3375.71"/>
    <m/>
    <m/>
    <m/>
    <m/>
    <m/>
    <m/>
    <n v="-26163.31"/>
    <n v="-4912.6499999999996"/>
    <n v="0"/>
    <n v="-31075.96"/>
    <n v="88270.06"/>
    <n v="57194.1"/>
    <n v="57194.1"/>
    <n v="88270.06"/>
    <s v="0.0"/>
    <n v="88270.06"/>
    <s v="0.0"/>
    <s v="0.00"/>
    <n v="0"/>
    <s v="0.00"/>
    <s v="0.00"/>
    <s v="0.00"/>
    <s v="0.00"/>
    <m/>
    <m/>
    <m/>
    <m/>
    <m/>
    <m/>
    <s v="0.00"/>
    <m/>
    <n v="88270.06"/>
    <n v="57194.1"/>
    <n v="57194.1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9"/>
    <x v="3"/>
    <n v="442100001"/>
    <s v="44214"/>
    <n v="5"/>
    <x v="0"/>
    <n v="25"/>
    <s v="44"/>
    <s v="E"/>
    <x v="0"/>
    <s v="P50014425E5"/>
    <x v="24"/>
    <x v="22"/>
    <s v="442"/>
    <s v="524"/>
    <n v="52420"/>
    <n v="5442141"/>
    <s v="CONACYT 20165442141"/>
    <x v="107"/>
    <m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81000"/>
    <n v="15000"/>
    <n v="81000"/>
    <s v="0.00"/>
    <n v="30000"/>
    <s v="0.00"/>
    <n v="30000"/>
    <n v="12000"/>
    <n v="9000"/>
    <m/>
    <m/>
    <m/>
    <m/>
    <m/>
    <m/>
    <n v="81000"/>
    <m/>
    <n v="96000"/>
    <n v="15000"/>
    <n v="15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m/>
    <n v="966.28"/>
    <n v="1.18"/>
    <n v="0.74"/>
    <n v="0.55000000000000004"/>
    <n v="0.41"/>
    <n v="0.16"/>
    <n v="0.02"/>
    <m/>
    <m/>
    <m/>
    <m/>
    <m/>
    <m/>
    <n v="3.06"/>
    <m/>
    <m/>
    <m/>
    <m/>
    <m/>
    <m/>
    <m/>
    <m/>
    <m/>
    <m/>
    <n v="0"/>
    <n v="2.88"/>
    <n v="0.18"/>
    <n v="0"/>
    <m/>
    <m/>
    <m/>
    <m/>
    <m/>
    <m/>
    <m/>
    <m/>
    <m/>
    <m/>
    <m/>
    <m/>
    <m/>
    <m/>
    <m/>
    <n v="0"/>
    <n v="0"/>
    <n v="0"/>
    <n v="0"/>
    <n v="969.33999999999992"/>
    <n v="969.33999999999992"/>
    <n v="969.33999999999992"/>
    <n v="966.28"/>
    <n v="185.6"/>
    <n v="1151.8799999999999"/>
    <n v="185.6"/>
    <s v="0.00"/>
    <n v="83.52"/>
    <s v="0.00"/>
    <n v="55.68"/>
    <n v="37.119999999999997"/>
    <n v="9.2799999999999994"/>
    <m/>
    <m/>
    <m/>
    <m/>
    <m/>
    <m/>
    <n v="185.6"/>
    <m/>
    <n v="966.27999999999986"/>
    <n v="783.7399999999999"/>
    <n v="783.7399999999999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2"/>
    <s v="442"/>
    <s v="524"/>
    <n v="52420"/>
    <n v="5442141"/>
    <s v="CONACYT5442141"/>
    <x v="107"/>
    <m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72000"/>
    <n v="101392.95999999999"/>
    <n v="72000"/>
    <s v="0.00"/>
    <n v="30000"/>
    <s v="0.00"/>
    <n v="30000"/>
    <n v="9000"/>
    <n v="3000"/>
    <m/>
    <m/>
    <m/>
    <m/>
    <m/>
    <m/>
    <n v="72000"/>
    <m/>
    <n v="173392.96"/>
    <n v="101392.95999999999"/>
    <n v="101392.95999999999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1"/>
    <x v="3"/>
    <n v="442100001"/>
    <s v=""/>
    <n v="5"/>
    <x v="0"/>
    <n v="25"/>
    <s v=""/>
    <s v="E"/>
    <x v="0"/>
    <s v="P500125E5"/>
    <x v="24"/>
    <x v="22"/>
    <s v="ond"/>
    <s v="0"/>
    <n v="0"/>
    <m/>
    <s v="FONDO MIXTO CONACYT"/>
    <x v="108"/>
    <m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1"/>
    <x v="3"/>
    <n v="442100001"/>
    <s v="34101"/>
    <n v="5"/>
    <x v="0"/>
    <n v="25"/>
    <s v="34"/>
    <s v="E"/>
    <x v="0"/>
    <s v="P50013425E5"/>
    <x v="24"/>
    <x v="22"/>
    <s v="341"/>
    <s v="513"/>
    <n v="51340"/>
    <n v="5341011"/>
    <s v="FONDO MIXTO CONACYT5341011"/>
    <x v="26"/>
    <m/>
    <m/>
    <m/>
    <m/>
    <m/>
    <m/>
    <m/>
    <n v="2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m/>
    <m/>
    <m/>
    <m/>
    <m/>
    <m/>
    <m/>
    <m/>
    <m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2"/>
    <s v="442"/>
    <n v="524"/>
    <n v="52420"/>
    <n v="5442010"/>
    <s v="ESTATAL5442010"/>
    <x v="109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638536"/>
    <n v="638536"/>
    <n v="638536"/>
    <s v="0.00"/>
    <n v="0"/>
    <s v="0.00"/>
    <s v="0.00"/>
    <n v="540622"/>
    <n v="97914"/>
    <m/>
    <m/>
    <m/>
    <m/>
    <m/>
    <m/>
    <n v="638536"/>
    <m/>
    <n v="0"/>
    <n v="1085326"/>
    <n v="1085326"/>
    <n v="108532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5"/>
    <n v="451000001"/>
    <s v="45101"/>
    <n v="6"/>
    <x v="0"/>
    <n v="25"/>
    <s v="45"/>
    <s v="E"/>
    <x v="0"/>
    <s v="P50014525E6"/>
    <x v="28"/>
    <x v="26"/>
    <s v="451"/>
    <s v="525"/>
    <n v="52510"/>
    <n v="5451011"/>
    <s v="ESTATAL5451011"/>
    <x v="110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178824"/>
    <n v="178824"/>
    <n v="178824"/>
    <s v="0.00"/>
    <n v="58308"/>
    <n v="29154"/>
    <n v="29154"/>
    <n v="32404"/>
    <n v="29804"/>
    <m/>
    <m/>
    <m/>
    <m/>
    <m/>
    <m/>
    <n v="178824"/>
    <m/>
    <n v="0"/>
    <n v="468474"/>
    <n v="468474"/>
    <n v="46847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11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m/>
    <m/>
    <m/>
    <m/>
    <m/>
    <n v="-9457.5"/>
    <n v="0"/>
    <n v="0"/>
    <n v="-9457.5"/>
    <n v="0"/>
    <n v="-9457.5"/>
    <n v="397603.01"/>
    <n v="0"/>
    <s v="0.0"/>
    <n v="0"/>
    <s v="0.0"/>
    <s v="0.00"/>
    <n v="0"/>
    <s v="0.00"/>
    <s v="0.00"/>
    <s v="0.00"/>
    <s v="0.00"/>
    <m/>
    <m/>
    <m/>
    <m/>
    <m/>
    <m/>
    <s v="0.00"/>
    <m/>
    <n v="0"/>
    <n v="397603.01"/>
    <n v="397603.01"/>
    <n v="397603.01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7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11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m/>
    <m/>
    <m/>
    <m/>
    <m/>
    <m/>
    <n v="505.18000000000006"/>
    <m/>
    <m/>
    <m/>
    <m/>
    <m/>
    <m/>
    <m/>
    <m/>
    <m/>
    <m/>
    <n v="0"/>
    <n v="417.58000000000004"/>
    <n v="87.6"/>
    <n v="0"/>
    <m/>
    <m/>
    <m/>
    <m/>
    <m/>
    <m/>
    <m/>
    <m/>
    <m/>
    <m/>
    <m/>
    <m/>
    <m/>
    <m/>
    <m/>
    <n v="0"/>
    <n v="0"/>
    <n v="0"/>
    <n v="0"/>
    <n v="505.18000000000006"/>
    <n v="505.18000000000006"/>
    <n v="505.18000000000006"/>
    <n v="0"/>
    <s v="0.0"/>
    <n v="0"/>
    <s v="0.0"/>
    <s v="0.00"/>
    <n v="0"/>
    <s v="0.00"/>
    <s v="0.00"/>
    <s v="0.00"/>
    <s v="0.00"/>
    <m/>
    <m/>
    <m/>
    <m/>
    <m/>
    <m/>
    <s v="0.00"/>
    <m/>
    <n v="0"/>
    <n v="505.18000000000006"/>
    <n v="505.18000000000006"/>
    <n v="505.18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2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1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2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11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m/>
    <m/>
    <m/>
    <m/>
    <m/>
    <m/>
    <n v="2678.3599999999997"/>
    <m/>
    <m/>
    <m/>
    <m/>
    <m/>
    <m/>
    <m/>
    <m/>
    <m/>
    <m/>
    <n v="0"/>
    <n v="1686.6399999999999"/>
    <n v="991.72"/>
    <n v="0"/>
    <m/>
    <m/>
    <m/>
    <m/>
    <m/>
    <m/>
    <m/>
    <m/>
    <m/>
    <m/>
    <m/>
    <m/>
    <m/>
    <m/>
    <m/>
    <n v="0"/>
    <n v="0"/>
    <n v="0"/>
    <n v="0"/>
    <n v="2678.3599999999997"/>
    <n v="2678.3599999999997"/>
    <n v="2678.3599999999997"/>
    <n v="0"/>
    <s v="0.0"/>
    <n v="0"/>
    <s v="0.0"/>
    <s v="0.00"/>
    <n v="0"/>
    <s v="0.00"/>
    <s v="0.00"/>
    <s v="0.00"/>
    <s v="0.00"/>
    <m/>
    <m/>
    <m/>
    <m/>
    <m/>
    <m/>
    <s v="0.00"/>
    <m/>
    <n v="0"/>
    <n v="2678.3599999999997"/>
    <n v="2678.3599999999997"/>
    <n v="2678.35999999999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n v="113000001"/>
    <s v="11301"/>
    <x v="0"/>
    <x v="0"/>
    <x v="0"/>
    <s v="11"/>
    <x v="0"/>
    <x v="0"/>
    <s v="P50011125E5"/>
    <n v="1100"/>
    <x v="0"/>
    <s v="113"/>
    <x v="0"/>
    <n v="51110"/>
    <n v="5113011"/>
    <s v="FEDERAL5113011"/>
    <s v="5113011 Sueldos base al personal permanente"/>
    <n v="19450164.72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9053.6299999999992"/>
    <n v="-2861.72"/>
    <n v="-993.44"/>
    <m/>
    <m/>
    <n v="-15609.3"/>
    <n v="34302.75"/>
    <n v="0"/>
    <n v="-12908.789999999999"/>
    <n v="18693.45"/>
    <n v="5784.6600000000035"/>
    <n v="0"/>
    <n v="5784.6600000000017"/>
    <n v="19455949.380000003"/>
    <m/>
    <n v="19455949.380000003"/>
    <n v="19455949.380000003"/>
    <n v="19455949.380000003"/>
    <n v="2045243.03"/>
    <n v="1794708.57"/>
    <n v="2100750.4899999998"/>
    <n v="1620350.55"/>
    <n v="1975650.34"/>
    <n v="2510684.6"/>
    <n v="1864439.8800000001"/>
    <n v="900671.5"/>
    <n v="4169356.79"/>
    <s v="0.00"/>
    <n v="426985.26"/>
    <n v="47108.37000000001"/>
    <n v="47108.37000000001"/>
    <n v="19408841.010000002"/>
    <x v="0"/>
    <n v="0"/>
  </r>
  <r>
    <x v="0"/>
    <x v="0"/>
    <x v="0"/>
    <x v="0"/>
    <x v="0"/>
    <n v="122000001"/>
    <s v="12202"/>
    <x v="0"/>
    <x v="0"/>
    <x v="0"/>
    <s v="12"/>
    <x v="0"/>
    <x v="0"/>
    <s v="P50011225E5"/>
    <n v="1200"/>
    <x v="1"/>
    <s v="122"/>
    <x v="0"/>
    <n v="51120"/>
    <n v="5122021"/>
    <s v="FEDER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825"/>
    <m/>
    <n v="1199.3499999999999"/>
    <n v="82.45"/>
    <n v="0"/>
    <n v="0"/>
    <n v="9106.8000000000011"/>
    <n v="9106.8000000000011"/>
    <n v="0"/>
    <n v="9106.8000000000011"/>
    <n v="9106.8000000000011"/>
    <n v="0"/>
    <n v="9106.7999999999993"/>
    <n v="9106.7999999999993"/>
    <n v="9106.7999999999993"/>
    <s v="0.00"/>
    <s v="0.00"/>
    <s v="0.00"/>
    <s v="0.00"/>
    <s v="0.00"/>
    <s v="0.00"/>
    <s v="0.00"/>
    <s v="0.00"/>
    <n v="7825"/>
    <s v="0.00"/>
    <n v="1199.3499999999999"/>
    <n v="82.45"/>
    <n v="82.45"/>
    <n v="9024.35"/>
    <x v="0"/>
    <n v="0"/>
  </r>
  <r>
    <x v="0"/>
    <x v="0"/>
    <x v="0"/>
    <x v="0"/>
    <x v="0"/>
    <n v="132000001"/>
    <s v="13201"/>
    <x v="0"/>
    <x v="0"/>
    <x v="0"/>
    <s v="13"/>
    <x v="0"/>
    <x v="0"/>
    <s v="P50011325E5"/>
    <n v="1300"/>
    <x v="2"/>
    <s v="132"/>
    <x v="0"/>
    <n v="51130"/>
    <n v="5132011"/>
    <s v="FEDERAL5132011"/>
    <s v="5132011 Prima vacacional"/>
    <n v="1208093.4570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7825"/>
    <m/>
    <n v="-39142.58"/>
    <n v="-453465.03"/>
    <n v="0"/>
    <n v="0"/>
    <n v="-500432.61000000004"/>
    <n v="-500432.61000000004"/>
    <n v="0"/>
    <n v="-500432.61000000004"/>
    <n v="707660.84700000146"/>
    <n v="0"/>
    <n v="707660.84999999986"/>
    <n v="707660.84999999986"/>
    <n v="707660.84999999986"/>
    <s v="0.00"/>
    <s v="0.00"/>
    <s v="0.00"/>
    <s v="0.00"/>
    <s v="0.00"/>
    <s v="0.00"/>
    <n v="690520.33999999985"/>
    <s v="0.00"/>
    <s v="0.00"/>
    <s v="0.00"/>
    <s v="0.00"/>
    <n v="17140.509999999998"/>
    <n v="17140.509999999998"/>
    <n v="690520.33999999985"/>
    <x v="0"/>
    <n v="-2.9999983962625265E-3"/>
  </r>
  <r>
    <x v="0"/>
    <x v="0"/>
    <x v="0"/>
    <x v="0"/>
    <x v="0"/>
    <n v="132000001"/>
    <s v="13203"/>
    <x v="0"/>
    <x v="0"/>
    <x v="0"/>
    <s v="13"/>
    <x v="0"/>
    <x v="0"/>
    <s v="P50011325E5"/>
    <n v="1300"/>
    <x v="2"/>
    <s v="132"/>
    <x v="0"/>
    <n v="51130"/>
    <n v="5132031"/>
    <s v="FEDERAL5132031"/>
    <s v="5132031 Gratificación de fin de año"/>
    <n v="3448845.30666666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2973602.7"/>
    <m/>
    <n v="39142.58"/>
    <n v="50108.58"/>
    <n v="0"/>
    <n v="0"/>
    <n v="-2884351.54"/>
    <n v="-2884351.54"/>
    <n v="0"/>
    <n v="-2884351.54"/>
    <n v="564493.76666666241"/>
    <n v="0"/>
    <n v="564493.77000000014"/>
    <n v="564493.77000000014"/>
    <n v="564493.77000000014"/>
    <s v="0.00"/>
    <n v="6795.55"/>
    <s v="0.00"/>
    <s v="0.00"/>
    <s v="0.00"/>
    <s v="0.00"/>
    <s v="0.00"/>
    <s v="0.00"/>
    <s v="0.00"/>
    <s v="0.00"/>
    <n v="507589.64"/>
    <n v="50108.580000000009"/>
    <n v="50108.580000000009"/>
    <n v="514385.19"/>
    <x v="0"/>
    <n v="-3.3333377214148641E-3"/>
  </r>
  <r>
    <x v="0"/>
    <x v="0"/>
    <x v="0"/>
    <x v="0"/>
    <x v="0"/>
    <n v="133000001"/>
    <s v="13301"/>
    <x v="0"/>
    <x v="0"/>
    <x v="0"/>
    <s v="13"/>
    <x v="0"/>
    <x v="0"/>
    <s v="P50011325E5"/>
    <n v="1300"/>
    <x v="2"/>
    <s v="133"/>
    <x v="0"/>
    <n v="51130"/>
    <n v="5133011"/>
    <s v="FEDERAL5133011"/>
    <s v="5133011 Horas extraordinari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053.6299999999992"/>
    <n v="2861.72"/>
    <n v="993.44"/>
    <m/>
    <m/>
    <n v="961.14"/>
    <n v="28.21"/>
    <n v="0"/>
    <n v="12908.789999999999"/>
    <n v="989.35"/>
    <n v="13898.139999999998"/>
    <n v="0"/>
    <n v="13898.14"/>
    <n v="13898.14"/>
    <n v="0"/>
    <n v="13898.140000000001"/>
    <n v="13898.140000000001"/>
    <n v="13898.140000000001"/>
    <s v="0.00"/>
    <s v="0.00"/>
    <s v="0.00"/>
    <s v="0.00"/>
    <s v="0.00"/>
    <n v="9053.6299999999992"/>
    <n v="2861.7200000000003"/>
    <n v="993.44"/>
    <s v="0.00"/>
    <s v="0.00"/>
    <n v="961.14"/>
    <n v="28.21"/>
    <n v="28.21"/>
    <n v="13869.929999999998"/>
    <x v="0"/>
    <n v="0"/>
  </r>
  <r>
    <x v="0"/>
    <x v="0"/>
    <x v="0"/>
    <x v="0"/>
    <x v="0"/>
    <n v="141000001"/>
    <s v="14102"/>
    <x v="0"/>
    <x v="0"/>
    <x v="0"/>
    <s v="14"/>
    <x v="0"/>
    <x v="0"/>
    <s v="P50011425E5"/>
    <n v="1400"/>
    <x v="3"/>
    <s v="141"/>
    <x v="0"/>
    <n v="51140"/>
    <n v="5141021"/>
    <s v="FEDERAL5141021"/>
    <s v="5141021 Cuotas al IMSS"/>
    <n v="2907041.36100000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875440.39"/>
    <m/>
    <m/>
    <n v="-1956835.6"/>
    <n v="0"/>
    <n v="0"/>
    <n v="918604.79"/>
    <n v="918604.79"/>
    <n v="0"/>
    <n v="918604.79"/>
    <n v="3825646.1510000047"/>
    <n v="0"/>
    <n v="3825646.1499999985"/>
    <n v="3825646.1499999985"/>
    <n v="3825646.1499999985"/>
    <n v="345734.63"/>
    <n v="287412.90999999997"/>
    <n v="359710.95"/>
    <n v="268556.09000000003"/>
    <n v="319908.75000000012"/>
    <n v="394378.45"/>
    <n v="286095.44"/>
    <n v="145496.4"/>
    <n v="674158.6099999994"/>
    <n v="690391.99"/>
    <n v="66959.39"/>
    <n v="-13157.460000000003"/>
    <n v="-13157.460000000003"/>
    <n v="3838803.6099999985"/>
    <x v="0"/>
    <n v="1.0000062175095081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3011"/>
    <s v="FEDERAL5143011"/>
    <s v="5143011 Aportaciones al sistema para el retiro"/>
    <n v="466714.722399999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53766.26"/>
    <n v="0"/>
    <n v="0"/>
    <n v="153766.26"/>
    <n v="153766.26"/>
    <n v="0"/>
    <n v="153766.26"/>
    <n v="620480.98239999975"/>
    <n v="0"/>
    <n v="620480.97999999975"/>
    <n v="620480.97999999975"/>
    <n v="620480.97999999975"/>
    <n v="53832.11"/>
    <n v="44847.79"/>
    <n v="56127.78"/>
    <n v="41932.28"/>
    <n v="52788.770000000062"/>
    <n v="65182.74"/>
    <n v="47264.24"/>
    <n v="24043.88"/>
    <n v="111407.44999999995"/>
    <n v="114136.69"/>
    <n v="11072.32"/>
    <n v="-2155.0700000000002"/>
    <n v="-2155.0700000000002"/>
    <n v="622636.04999999993"/>
    <x v="0"/>
    <n v="2.3999999975785613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4021"/>
    <s v="FEDERAL5144021"/>
    <s v="5144021 Cuotas para el seguro de gastos médicos del personal civi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31107.81"/>
    <n v="0"/>
    <n v="0"/>
    <n v="131107.81"/>
    <n v="131107.81"/>
    <n v="0"/>
    <n v="131107.81"/>
    <n v="131107.81"/>
    <n v="0"/>
    <n v="131107.81"/>
    <n v="131107.81"/>
    <n v="131107.81"/>
    <s v="0.00"/>
    <s v="0.00"/>
    <s v="0.00"/>
    <s v="0.00"/>
    <s v="0.00"/>
    <s v="0.00"/>
    <s v="0.00"/>
    <s v="0.00"/>
    <s v="0.00"/>
    <s v="0.00"/>
    <s v="0.00"/>
    <n v="131107.81"/>
    <n v="131107.81"/>
    <s v="0.00"/>
    <x v="0"/>
    <n v="0"/>
  </r>
  <r>
    <x v="0"/>
    <x v="0"/>
    <x v="0"/>
    <x v="0"/>
    <x v="0"/>
    <n v="153000001"/>
    <s v="15301"/>
    <x v="0"/>
    <x v="0"/>
    <x v="0"/>
    <s v="15"/>
    <x v="0"/>
    <x v="0"/>
    <s v="P50011525E5"/>
    <n v="1500"/>
    <x v="4"/>
    <s v="154"/>
    <x v="0"/>
    <n v="51150"/>
    <n v="5153011"/>
    <s v="FEDERAL5153011"/>
    <s v="5153011 Prestaciones y haberes de retiro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5400"/>
    <n v="0"/>
    <n v="0"/>
    <n v="5400"/>
    <n v="5400"/>
    <n v="0"/>
    <n v="5400"/>
    <n v="5400"/>
    <n v="0"/>
    <n v="5400"/>
    <n v="5400"/>
    <n v="5400"/>
    <s v="0.00"/>
    <s v="0.00"/>
    <s v="0.00"/>
    <s v="0.00"/>
    <s v="0.00"/>
    <s v="0.00"/>
    <s v="0.00"/>
    <s v="0.00"/>
    <s v="0.00"/>
    <s v="0.00"/>
    <s v="0.00"/>
    <n v="5400"/>
    <n v="5400"/>
    <s v="0.00"/>
    <x v="0"/>
    <n v="0"/>
  </r>
  <r>
    <x v="0"/>
    <x v="0"/>
    <x v="0"/>
    <x v="0"/>
    <x v="0"/>
    <n v="154000001"/>
    <s v="15406"/>
    <x v="0"/>
    <x v="0"/>
    <x v="0"/>
    <s v="15"/>
    <x v="0"/>
    <x v="0"/>
    <s v="P50011525E5"/>
    <n v="1500"/>
    <x v="4"/>
    <s v="154"/>
    <x v="0"/>
    <n v="51150"/>
    <n v="5154061"/>
    <s v="FEDERAL5154061"/>
    <s v="5154061 Despensa"/>
    <n v="506406.54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98162.31"/>
    <m/>
    <n v="13448.81"/>
    <n v="1368.52"/>
    <n v="0"/>
    <n v="0"/>
    <n v="112979.64"/>
    <n v="112979.64"/>
    <n v="0"/>
    <n v="112979.64"/>
    <n v="619386.18000000005"/>
    <n v="0"/>
    <n v="619386.18000000028"/>
    <n v="619386.18000000028"/>
    <n v="619386.18000000028"/>
    <n v="66184.7"/>
    <n v="57897.839999999989"/>
    <n v="67684.44"/>
    <n v="51942.68"/>
    <n v="63451.389999999985"/>
    <n v="80016.989999999991"/>
    <n v="56447.549999999996"/>
    <n v="28794.799999999999"/>
    <n v="132148.46000000002"/>
    <s v="0.00"/>
    <n v="13448.809999999998"/>
    <n v="1368.5200000000002"/>
    <n v="1368.5200000000002"/>
    <n v="618017.6600000005"/>
    <x v="0"/>
    <n v="0"/>
  </r>
  <r>
    <x v="0"/>
    <x v="0"/>
    <x v="0"/>
    <x v="0"/>
    <x v="0"/>
    <n v="154000001"/>
    <s v="15408"/>
    <x v="0"/>
    <x v="0"/>
    <x v="0"/>
    <s v="15"/>
    <x v="0"/>
    <x v="0"/>
    <s v="P50011525E5"/>
    <n v="1500"/>
    <x v="4"/>
    <s v="154"/>
    <x v="0"/>
    <n v="51150"/>
    <n v="5154081"/>
    <s v="FEDERAL5154081"/>
    <s v="5154081 Subsidio ISPT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2059038.83"/>
    <n v="0"/>
    <n v="0"/>
    <n v="2059038.83"/>
    <n v="2059038.83"/>
    <n v="0"/>
    <n v="2059038.83"/>
    <n v="2059038.83"/>
    <n v="0"/>
    <n v="2059038.83"/>
    <n v="2059038.83"/>
    <n v="2059038.83"/>
    <s v="0.00"/>
    <s v="0.00"/>
    <s v="0.00"/>
    <m/>
    <m/>
    <m/>
    <m/>
    <m/>
    <m/>
    <m/>
    <m/>
    <n v="2059038.83"/>
    <m/>
    <m/>
    <x v="1"/>
    <n v="0"/>
  </r>
  <r>
    <x v="0"/>
    <x v="0"/>
    <x v="0"/>
    <x v="0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EDERAL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450"/>
    <n v="0"/>
    <n v="0"/>
    <n v="1450"/>
    <n v="1450"/>
    <n v="0"/>
    <n v="1450"/>
    <n v="1450"/>
    <n v="0"/>
    <n v="1450"/>
    <n v="1450"/>
    <n v="1450"/>
    <s v="0.00"/>
    <s v="0.00"/>
    <s v="0.00"/>
    <s v="0.00"/>
    <s v="0.00"/>
    <s v="0.00"/>
    <s v="0.00"/>
    <s v="0.00"/>
    <s v="0.00"/>
    <s v="0.00"/>
    <s v="0.00"/>
    <n v="1450"/>
    <n v="1450"/>
    <s v="0.00"/>
    <x v="0"/>
    <n v="0"/>
  </r>
  <r>
    <x v="0"/>
    <x v="0"/>
    <x v="0"/>
    <x v="0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FEDERAL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2700"/>
    <m/>
    <n v="310.89999999999998"/>
    <m/>
    <m/>
    <m/>
    <m/>
    <m/>
    <n v="4411.1000000000004"/>
    <n v="2700"/>
    <n v="310.89999999999998"/>
    <n v="4411.1000000000004"/>
    <n v="7422"/>
    <n v="0"/>
    <n v="7422"/>
    <n v="7422"/>
    <n v="0"/>
    <n v="7422"/>
    <n v="7422"/>
    <n v="7422"/>
    <s v="0.00"/>
    <s v="0.00"/>
    <s v="0.00"/>
    <n v="2700"/>
    <s v="0.00"/>
    <s v="0.00"/>
    <s v="0.00"/>
    <s v="0.00"/>
    <s v="0.00"/>
    <s v="0.00"/>
    <s v="0.00"/>
    <n v="4722"/>
    <n v="4722"/>
    <n v="2700"/>
    <x v="0"/>
    <n v="0"/>
  </r>
  <r>
    <x v="0"/>
    <x v="0"/>
    <x v="0"/>
    <x v="0"/>
    <x v="1"/>
    <n v="216000001"/>
    <s v="21601"/>
    <x v="0"/>
    <x v="0"/>
    <x v="0"/>
    <s v="21"/>
    <x v="0"/>
    <x v="0"/>
    <s v="P50012125E5"/>
    <n v="2100"/>
    <x v="5"/>
    <s v="216"/>
    <x v="1"/>
    <n v="51210"/>
    <n v="5216011"/>
    <s v="FEDERAL5216011"/>
    <s v="5216011 Material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17000001"/>
    <s v="21701"/>
    <x v="0"/>
    <x v="0"/>
    <x v="0"/>
    <s v="21"/>
    <x v="0"/>
    <x v="0"/>
    <s v="P50012125E5"/>
    <n v="2100"/>
    <x v="5"/>
    <s v="217"/>
    <x v="1"/>
    <n v="51210"/>
    <n v="5217011"/>
    <s v="FEDERAL5217011"/>
    <s v="5217011 Materiales y útiles de enseñan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21000001"/>
    <s v="22101"/>
    <x v="0"/>
    <x v="0"/>
    <x v="0"/>
    <s v="22"/>
    <x v="0"/>
    <x v="0"/>
    <s v="P50012225E5"/>
    <n v="2200"/>
    <x v="6"/>
    <s v="221"/>
    <x v="1"/>
    <n v="51220"/>
    <n v="5221011"/>
    <s v="FEDERAL5221011"/>
    <s v="5221011 Productos alimenticios para el personal en las instalaciones de las Dependencias y entidad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"/>
    <m/>
    <m/>
    <m/>
    <m/>
    <n v="2111.9899999999998"/>
    <m/>
    <m/>
    <m/>
    <n v="1537.54"/>
    <n v="16057.12"/>
    <n v="2111.9899999999998"/>
    <n v="1537.54"/>
    <n v="19706.650000000001"/>
    <n v="0"/>
    <n v="19706.650000000001"/>
    <n v="19706.650000000001"/>
    <n v="0"/>
    <n v="19706.650000000001"/>
    <n v="19706.650000000001"/>
    <n v="19706.650000000001"/>
    <s v="0.00"/>
    <s v="0.00"/>
    <n v="16057.12"/>
    <s v="0.00"/>
    <s v="0.00"/>
    <s v="0.00"/>
    <s v="0.00"/>
    <n v="2111.9899999999998"/>
    <s v="0.00"/>
    <s v="0.00"/>
    <s v="0.00"/>
    <n v="1537.54"/>
    <n v="1537.54"/>
    <n v="18169.11"/>
    <x v="0"/>
    <n v="0"/>
  </r>
  <r>
    <x v="0"/>
    <x v="0"/>
    <x v="0"/>
    <x v="0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FEDERAL5223011"/>
    <s v="5223011 Utensilios para el servicio de alimentación"/>
    <n v="4495.670683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278.39999999999998"/>
    <m/>
    <m/>
    <n v="-2111.9899999999998"/>
    <m/>
    <m/>
    <m/>
    <n v="-381.18"/>
    <n v="0"/>
    <n v="-2390.39"/>
    <n v="-381.18"/>
    <n v="-2771.5699999999997"/>
    <n v="0"/>
    <n v="-2771.5699999999997"/>
    <n v="1724.1006830000006"/>
    <n v="0"/>
    <n v="1724.1000000000001"/>
    <n v="1724.1000000000001"/>
    <n v="1724.1000000000001"/>
    <s v="0.00"/>
    <s v="0.00"/>
    <n v="439.2"/>
    <s v="0.00"/>
    <s v="0.00"/>
    <s v="0.00"/>
    <s v="0.00"/>
    <s v="0.00"/>
    <s v="0.00"/>
    <s v="0.00"/>
    <n v="1284.9000000000001"/>
    <s v="0.00"/>
    <s v="0.00"/>
    <n v="1724.1000000000001"/>
    <x v="0"/>
    <n v="6.8300000043564069E-4"/>
  </r>
  <r>
    <x v="0"/>
    <x v="0"/>
    <x v="0"/>
    <x v="0"/>
    <x v="1"/>
    <n v="239000001"/>
    <s v="23901"/>
    <x v="0"/>
    <x v="0"/>
    <x v="0"/>
    <s v="23"/>
    <x v="0"/>
    <x v="0"/>
    <s v="P50012325E5"/>
    <n v="2300"/>
    <x v="7"/>
    <s v="239"/>
    <x v="1"/>
    <n v="51230"/>
    <n v="5239011"/>
    <s v="FEDERAL5239011"/>
    <s v="5239011 Otros productos adquiridos como materia prima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1000001"/>
    <s v="24101"/>
    <x v="0"/>
    <x v="0"/>
    <x v="0"/>
    <s v="24"/>
    <x v="0"/>
    <x v="0"/>
    <s v="P50012425E5"/>
    <n v="2400"/>
    <x v="8"/>
    <s v="241"/>
    <x v="1"/>
    <n v="51240"/>
    <n v="5241011"/>
    <s v="FEDERAL5241011"/>
    <s v="5241011 Productos minerales no metál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78.39999999999998"/>
    <m/>
    <m/>
    <n v="4640"/>
    <n v="10780"/>
    <n v="19663.61"/>
    <n v="23770.39"/>
    <n v="58464"/>
    <m/>
    <n v="4918.3999999999996"/>
    <n v="112678"/>
    <n v="117596.4"/>
    <n v="0"/>
    <n v="117596.4"/>
    <n v="117596.4"/>
    <m/>
    <n v="117596.4"/>
    <n v="117596.4"/>
    <n v="117596.4"/>
    <s v="0.00"/>
    <s v="0.00"/>
    <s v="0.00"/>
    <s v="0.00"/>
    <n v="278.39999999999998"/>
    <s v="0.00"/>
    <s v="0.00"/>
    <n v="4640"/>
    <n v="10780"/>
    <n v="14202"/>
    <n v="29232"/>
    <n v="58464"/>
    <n v="58464"/>
    <n v="59132.4"/>
    <x v="0"/>
    <n v="0"/>
  </r>
  <r>
    <x v="0"/>
    <x v="0"/>
    <x v="0"/>
    <x v="0"/>
    <x v="1"/>
    <n v="242000001"/>
    <s v="24201"/>
    <x v="0"/>
    <x v="0"/>
    <x v="0"/>
    <s v="24"/>
    <x v="0"/>
    <x v="0"/>
    <s v="P50012425E5"/>
    <n v="2400"/>
    <x v="8"/>
    <s v="242"/>
    <x v="1"/>
    <n v="51240"/>
    <n v="5242011"/>
    <s v="FEDERAL5242011"/>
    <s v="5242011 Cemento y productos de concreto"/>
    <n v="61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2640.49"/>
    <m/>
    <n v="60"/>
    <n v="0"/>
    <n v="0"/>
    <n v="2700.49"/>
    <n v="2700.49"/>
    <n v="0"/>
    <n v="2700.49"/>
    <n v="8861.49"/>
    <n v="0"/>
    <n v="8861.49"/>
    <n v="8861.49"/>
    <n v="8861.49"/>
    <s v="0.00"/>
    <n v="388.46"/>
    <n v="678.96"/>
    <n v="171.99"/>
    <n v="515.96"/>
    <n v="836.99"/>
    <s v="0.00"/>
    <n v="1287.74"/>
    <n v="149"/>
    <n v="4772.3900000000003"/>
    <s v="0.00"/>
    <n v="60"/>
    <n v="60"/>
    <n v="8801.49"/>
    <x v="0"/>
    <n v="0"/>
  </r>
  <r>
    <x v="0"/>
    <x v="0"/>
    <x v="0"/>
    <x v="0"/>
    <x v="1"/>
    <n v="244000001"/>
    <s v="24401"/>
    <x v="0"/>
    <x v="0"/>
    <x v="0"/>
    <s v="24"/>
    <x v="0"/>
    <x v="0"/>
    <s v="P50012425E5"/>
    <n v="2400"/>
    <x v="8"/>
    <s v="244"/>
    <x v="1"/>
    <n v="51240"/>
    <n v="5244011"/>
    <s v="FEDERAL5244011"/>
    <s v="5244011 Madera y productos de made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5000001"/>
    <s v="24501"/>
    <x v="0"/>
    <x v="0"/>
    <x v="0"/>
    <s v="24"/>
    <x v="0"/>
    <x v="0"/>
    <s v="P50012425E5"/>
    <n v="2400"/>
    <x v="8"/>
    <s v="245"/>
    <x v="1"/>
    <n v="51240"/>
    <n v="5245011"/>
    <s v="FEDERAL5245011"/>
    <s v="5245011 Vidrio y productos de vid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FEDERAL5246011"/>
    <s v="5246011 Material eléctrico y electrónico"/>
    <n v="153875.522828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"/>
    <n v="-2700"/>
    <n v="-310.89999999999998"/>
    <m/>
    <m/>
    <n v="-4640"/>
    <n v="-10780"/>
    <n v="-2304.1"/>
    <n v="43647.960000000006"/>
    <n v="15292.72"/>
    <n v="-18757.120000000003"/>
    <n v="-4950.8999999999996"/>
    <n v="45856.580000000009"/>
    <n v="22148.560000000005"/>
    <n v="0"/>
    <n v="22148.560000000005"/>
    <n v="176024.08282899996"/>
    <n v="0"/>
    <n v="176024.08000000002"/>
    <n v="176024.08000000002"/>
    <n v="176024.08000000002"/>
    <n v="1660.6200000000001"/>
    <n v="5286.4699999999993"/>
    <n v="15748.34"/>
    <n v="5086.1000000000004"/>
    <n v="45173.899999999994"/>
    <n v="29422.850000000002"/>
    <n v="1382.8899999999999"/>
    <n v="2609.9699999999998"/>
    <n v="7645.0199999999995"/>
    <n v="2464.04"/>
    <n v="44251.16"/>
    <n v="15292.72"/>
    <n v="15292.72"/>
    <n v="160731.36000000002"/>
    <x v="0"/>
    <n v="2.828999946359545E-3"/>
  </r>
  <r>
    <x v="0"/>
    <x v="0"/>
    <x v="0"/>
    <x v="0"/>
    <x v="1"/>
    <n v="247000001"/>
    <s v="24701"/>
    <x v="0"/>
    <x v="0"/>
    <x v="0"/>
    <s v="24"/>
    <x v="0"/>
    <x v="0"/>
    <s v="P50012425E5"/>
    <n v="2400"/>
    <x v="8"/>
    <s v="247"/>
    <x v="1"/>
    <n v="51240"/>
    <n v="5247011"/>
    <s v="FEDERAL5247011"/>
    <s v="5247011 Artículos metálicos para la constr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8000001"/>
    <s v="24801"/>
    <x v="0"/>
    <x v="0"/>
    <x v="0"/>
    <s v="24"/>
    <x v="0"/>
    <x v="0"/>
    <s v="P50012425E5"/>
    <n v="2400"/>
    <x v="8"/>
    <s v="248"/>
    <x v="1"/>
    <n v="51240"/>
    <n v="5248011"/>
    <s v="FEDERAL5248011"/>
    <s v="5248011 Materiales complementar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FEDERAL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1"/>
    <x v="1"/>
    <n v="252000001"/>
    <s v="25201"/>
    <x v="1"/>
    <x v="0"/>
    <x v="0"/>
    <s v="25"/>
    <x v="0"/>
    <x v="0"/>
    <s v="P50012525E4"/>
    <n v="2500"/>
    <x v="9"/>
    <s v="252"/>
    <x v="1"/>
    <n v="51250"/>
    <n v="5252011"/>
    <s v="PROPIOS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.89999999999998"/>
    <m/>
    <m/>
    <n v="360"/>
    <m/>
    <m/>
    <m/>
    <m/>
    <n v="0"/>
    <n v="670.9"/>
    <n v="0"/>
    <n v="670.9"/>
    <n v="0"/>
    <n v="670.9"/>
    <n v="670.9"/>
    <n v="0"/>
    <n v="670.9"/>
    <n v="670.9"/>
    <n v="670.9"/>
    <s v="0.00"/>
    <s v="0.00"/>
    <s v="0.00"/>
    <s v="0.00"/>
    <n v="310.89999999999998"/>
    <s v="0.00"/>
    <s v="0.00"/>
    <n v="360"/>
    <s v="0.00"/>
    <s v="0.00"/>
    <s v="0.00"/>
    <s v="0.00"/>
    <s v="0.00"/>
    <n v="670.9"/>
    <x v="0"/>
    <n v="0"/>
  </r>
  <r>
    <x v="0"/>
    <x v="0"/>
    <x v="0"/>
    <x v="0"/>
    <x v="1"/>
    <n v="252000001"/>
    <s v="25201"/>
    <x v="0"/>
    <x v="0"/>
    <x v="0"/>
    <s v="25"/>
    <x v="0"/>
    <x v="0"/>
    <s v="P50012525E5"/>
    <n v="2500"/>
    <x v="9"/>
    <s v="252"/>
    <x v="1"/>
    <n v="51250"/>
    <n v="5252011"/>
    <s v="FEDERAL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3000001"/>
    <s v="25303"/>
    <x v="0"/>
    <x v="0"/>
    <x v="0"/>
    <s v="25"/>
    <x v="0"/>
    <x v="0"/>
    <s v="P50012525E5"/>
    <n v="2500"/>
    <x v="9"/>
    <s v="253"/>
    <x v="1"/>
    <n v="51250"/>
    <n v="5253031"/>
    <s v="FEDERAL5253031"/>
    <s v="5253031 Medicinas y productos farmacéut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FEDERAL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4"/>
    <x v="0"/>
    <x v="0"/>
    <x v="0"/>
    <s v="25"/>
    <x v="0"/>
    <x v="0"/>
    <s v="P50012525E5"/>
    <n v="2500"/>
    <x v="9"/>
    <s v="255"/>
    <x v="1"/>
    <n v="51250"/>
    <n v="5255041"/>
    <s v="FEDERAL5255041"/>
    <s v="5255041 Otros materiales, accesorios y suministros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FEDERAL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4000001"/>
    <s v="25401"/>
    <x v="0"/>
    <x v="0"/>
    <x v="0"/>
    <s v="25"/>
    <x v="0"/>
    <x v="0"/>
    <s v="P50012525E5"/>
    <n v="2500"/>
    <x v="9"/>
    <s v="254"/>
    <x v="1"/>
    <n v="51250"/>
    <n v="5254011"/>
    <s v="FEDERAL5254011"/>
    <s v="5254011 Material de curación y sutu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FEDERAL5261011"/>
    <s v="5261011 Combustibles, lubricantes y aditivos para vehículos"/>
    <n v="1028218.102366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67418.350000000006"/>
    <n v="-120987.57"/>
    <n v="0"/>
    <n v="0"/>
    <n v="-188405.92"/>
    <n v="-188405.92"/>
    <n v="0"/>
    <n v="-188405.92"/>
    <n v="839812.18236600014"/>
    <n v="0"/>
    <n v="839812.18000000226"/>
    <n v="839812.18000000226"/>
    <n v="839812.18000000226"/>
    <n v="16949.049999999992"/>
    <n v="29488.690000000002"/>
    <n v="70918.740000000093"/>
    <n v="52475.73000000004"/>
    <n v="74078.570000000109"/>
    <n v="62245.560000000092"/>
    <n v="95230.240000000107"/>
    <n v="67913.440000000046"/>
    <n v="61956.160000000018"/>
    <n v="110985.35000000015"/>
    <n v="88745.000000000087"/>
    <n v="108825.65000000011"/>
    <n v="108825.65000000011"/>
    <n v="730986.52999999677"/>
    <x v="0"/>
    <n v="2.3659978760406375E-3"/>
  </r>
  <r>
    <x v="0"/>
    <x v="0"/>
    <x v="0"/>
    <x v="0"/>
    <x v="1"/>
    <n v="271000001"/>
    <s v="27101"/>
    <x v="0"/>
    <x v="0"/>
    <x v="0"/>
    <s v="27"/>
    <x v="0"/>
    <x v="0"/>
    <s v="P50012725E5"/>
    <n v="2700"/>
    <x v="11"/>
    <s v="271"/>
    <x v="1"/>
    <n v="51270"/>
    <n v="5271011"/>
    <s v="FEDERAL5271011"/>
    <s v="5271011 Vestuario y uniform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FEDERAL5272011"/>
    <s v="5272011 Prendas de seguridad y protección person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3000001"/>
    <s v="27301"/>
    <x v="0"/>
    <x v="0"/>
    <x v="0"/>
    <s v="27"/>
    <x v="0"/>
    <x v="0"/>
    <s v="P50012725E5"/>
    <n v="2700"/>
    <x v="11"/>
    <s v="273"/>
    <x v="1"/>
    <n v="51270"/>
    <n v="5273011"/>
    <s v="FEDERAL5273011"/>
    <s v="5273011 Artículos deportiv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4000001"/>
    <s v="27401"/>
    <x v="0"/>
    <x v="0"/>
    <x v="0"/>
    <s v="27"/>
    <x v="0"/>
    <x v="0"/>
    <s v="P50012725E5"/>
    <n v="2700"/>
    <x v="11"/>
    <s v="274"/>
    <x v="1"/>
    <n v="51270"/>
    <n v="5274011"/>
    <s v="FEDERAL5274011"/>
    <s v="5274011 Productos texti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5000001"/>
    <s v="27501"/>
    <x v="0"/>
    <x v="0"/>
    <x v="0"/>
    <s v="27"/>
    <x v="0"/>
    <x v="0"/>
    <s v="P50012725E5"/>
    <n v="2700"/>
    <x v="11"/>
    <s v="275"/>
    <x v="1"/>
    <n v="51270"/>
    <n v="5275011"/>
    <s v="FEDERAL5275011"/>
    <s v="5275011 Blancos y otros productos textiles, excepto prendas de vesti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FEDERAL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2000001"/>
    <s v="29201"/>
    <x v="0"/>
    <x v="0"/>
    <x v="0"/>
    <s v="29"/>
    <x v="0"/>
    <x v="0"/>
    <s v="P50012925E5"/>
    <n v="2900"/>
    <x v="12"/>
    <s v="292"/>
    <x v="1"/>
    <n v="51290"/>
    <n v="5292011"/>
    <s v="FEDERAL5292011"/>
    <s v="5292011 Refacciones y accesorios menores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FEDERAL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6000001"/>
    <s v="29601"/>
    <x v="0"/>
    <x v="0"/>
    <x v="0"/>
    <s v="29"/>
    <x v="0"/>
    <x v="0"/>
    <s v="P50012925E5"/>
    <n v="2900"/>
    <x v="12"/>
    <s v="296"/>
    <x v="1"/>
    <n v="51290"/>
    <n v="5296011"/>
    <s v="FEDERAL5296011"/>
    <s v="5296011 Refacciones y accesorios menores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1000001"/>
    <s v="31101"/>
    <x v="0"/>
    <x v="0"/>
    <x v="0"/>
    <s v="31"/>
    <x v="0"/>
    <x v="0"/>
    <s v="P50013125E5"/>
    <n v="3100"/>
    <x v="13"/>
    <s v="311"/>
    <x v="2"/>
    <n v="51310"/>
    <n v="5311011"/>
    <s v="FEDERAL5311011"/>
    <s v="5311011 Energía eléctrica"/>
    <n v="878003.705138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768.7099999999991"/>
    <n v="0"/>
    <n v="0"/>
    <n v="-9768.7099999999991"/>
    <n v="-9768.7099999999991"/>
    <n v="0"/>
    <n v="-9768.7099999999991"/>
    <n v="868234.99513800011"/>
    <n v="0"/>
    <n v="868235"/>
    <n v="868235"/>
    <n v="868235"/>
    <n v="60183"/>
    <n v="58110"/>
    <n v="69822"/>
    <n v="63954"/>
    <n v="69652"/>
    <n v="64571"/>
    <n v="66353"/>
    <n v="66843"/>
    <n v="79990"/>
    <n v="86716"/>
    <n v="86907"/>
    <n v="95134"/>
    <n v="95134"/>
    <n v="773101"/>
    <x v="0"/>
    <n v="-4.8619998851791024E-3"/>
  </r>
  <r>
    <x v="0"/>
    <x v="0"/>
    <x v="0"/>
    <x v="0"/>
    <x v="2"/>
    <n v="311000001"/>
    <s v="31301"/>
    <x v="0"/>
    <x v="0"/>
    <x v="0"/>
    <s v="31"/>
    <x v="0"/>
    <x v="0"/>
    <s v="P50013125E5"/>
    <n v="3100"/>
    <x v="13"/>
    <s v="313"/>
    <x v="2"/>
    <n v="51310"/>
    <n v="5313011"/>
    <s v="FEDERAL5313011"/>
    <s v="5313011 Agu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2202.400000000001"/>
    <n v="0"/>
    <n v="0"/>
    <n v="22202.400000000001"/>
    <n v="22202.400000000001"/>
    <n v="0"/>
    <n v="22202.400000000001"/>
    <n v="22202.400000000001"/>
    <n v="0"/>
    <n v="22202.400000000001"/>
    <n v="22202.400000000001"/>
    <n v="22202.400000000001"/>
    <s v="0.00"/>
    <s v="0.00"/>
    <s v="0.00"/>
    <s v="0.00"/>
    <s v="0.00"/>
    <s v="0.00"/>
    <s v="0.00"/>
    <s v="0.00"/>
    <s v="0.00"/>
    <s v="0.00"/>
    <s v="0.00"/>
    <n v="22202.400000000001"/>
    <n v="22202.400000000001"/>
    <s v="0.00"/>
    <x v="0"/>
    <n v="0"/>
  </r>
  <r>
    <x v="0"/>
    <x v="0"/>
    <x v="0"/>
    <x v="0"/>
    <x v="2"/>
    <n v="315000001"/>
    <s v="31501"/>
    <x v="0"/>
    <x v="0"/>
    <x v="0"/>
    <s v="31"/>
    <x v="0"/>
    <x v="0"/>
    <s v="P50013125E5"/>
    <n v="3100"/>
    <x v="13"/>
    <s v="315"/>
    <x v="2"/>
    <n v="51310"/>
    <n v="5315011"/>
    <s v="FEDERAL5315011"/>
    <s v="5315011 Telefonía celula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3000001"/>
    <s v="32301"/>
    <x v="0"/>
    <x v="0"/>
    <x v="0"/>
    <s v="32"/>
    <x v="0"/>
    <x v="0"/>
    <s v="P50013225E5"/>
    <n v="3200"/>
    <x v="14"/>
    <s v="323"/>
    <x v="2"/>
    <n v="51320"/>
    <n v="5323011"/>
    <s v="FEDERAL5323011"/>
    <s v="5323011 Arrendamiento de mobiliario y equipo de administ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88"/>
    <n v="0"/>
    <n v="0"/>
    <n v="2088"/>
    <n v="2088"/>
    <n v="0"/>
    <n v="2088"/>
    <n v="2088"/>
    <n v="0"/>
    <n v="2088"/>
    <n v="2088"/>
    <n v="2088"/>
    <s v="0.00"/>
    <s v="0.00"/>
    <s v="0.00"/>
    <s v="0.00"/>
    <s v="0.00"/>
    <s v="0.00"/>
    <s v="0.00"/>
    <s v="0.00"/>
    <s v="0.00"/>
    <s v="0.00"/>
    <s v="0.00"/>
    <n v="2088"/>
    <n v="2088"/>
    <s v="0.00"/>
    <x v="0"/>
    <n v="0"/>
  </r>
  <r>
    <x v="0"/>
    <x v="0"/>
    <x v="0"/>
    <x v="0"/>
    <x v="2"/>
    <n v="317000001"/>
    <s v="31701"/>
    <x v="0"/>
    <x v="0"/>
    <x v="0"/>
    <s v="31"/>
    <x v="0"/>
    <x v="0"/>
    <s v="P50013125E5"/>
    <n v="3100"/>
    <x v="13"/>
    <s v="317"/>
    <x v="2"/>
    <n v="51310"/>
    <n v="5317011"/>
    <s v="FEDERAL5317011"/>
    <s v="5317011 Servicios de acceso de Internet, redes y procesamiento de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8000001"/>
    <s v="31801"/>
    <x v="0"/>
    <x v="0"/>
    <x v="0"/>
    <s v="31"/>
    <x v="0"/>
    <x v="0"/>
    <s v="P50013125E5"/>
    <n v="3100"/>
    <x v="13"/>
    <s v="318"/>
    <x v="2"/>
    <n v="51310"/>
    <n v="5318011"/>
    <s v="FEDERAL5318011"/>
    <s v="5318011 Servicios postales y telegráf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"/>
    <x v="0"/>
    <m/>
    <m/>
    <m/>
    <m/>
    <m/>
    <m/>
    <m/>
    <m/>
    <m/>
    <n v="38.979999999999997"/>
    <n v="0"/>
    <n v="0"/>
    <n v="38.979999999999997"/>
    <n v="0"/>
    <n v="38.979999999999997"/>
    <n v="38.979999999999997"/>
    <n v="0"/>
    <n v="38.979999999999997"/>
    <n v="38.979999999999997"/>
    <n v="38.979999999999997"/>
    <s v="0.00"/>
    <n v="38.979999999999997"/>
    <s v="0.00"/>
    <s v="0.00"/>
    <s v="0.00"/>
    <s v="0.00"/>
    <s v="0.00"/>
    <s v="0.00"/>
    <s v="0.00"/>
    <s v="0.00"/>
    <s v="0.00"/>
    <s v="0.00"/>
    <s v="0.00"/>
    <n v="38.979999999999997"/>
    <x v="0"/>
    <n v="0"/>
  </r>
  <r>
    <x v="0"/>
    <x v="0"/>
    <x v="0"/>
    <x v="0"/>
    <x v="2"/>
    <n v="322000001"/>
    <s v="32201"/>
    <x v="0"/>
    <x v="0"/>
    <x v="0"/>
    <s v="32"/>
    <x v="0"/>
    <x v="0"/>
    <s v="P50013225E5"/>
    <n v="3200"/>
    <x v="14"/>
    <s v="322"/>
    <x v="2"/>
    <n v="51320"/>
    <n v="5322011"/>
    <s v="FEDERAL5322011"/>
    <s v="5322011 Arrendamiento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6000001"/>
    <s v="32601"/>
    <x v="0"/>
    <x v="0"/>
    <x v="0"/>
    <s v="32"/>
    <x v="0"/>
    <x v="0"/>
    <s v="P50013225E5"/>
    <n v="3200"/>
    <x v="14"/>
    <s v="326"/>
    <x v="2"/>
    <n v="51320"/>
    <n v="5326011"/>
    <s v="FEDERAL5326011"/>
    <s v="5326011 Arrendamiento de maquinaria, otros equipos y her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5000001"/>
    <s v="32501"/>
    <x v="0"/>
    <x v="0"/>
    <x v="0"/>
    <s v="32"/>
    <x v="0"/>
    <x v="0"/>
    <s v="P50013225E5"/>
    <n v="3200"/>
    <x v="14"/>
    <s v="325"/>
    <x v="2"/>
    <n v="51320"/>
    <n v="5325011"/>
    <s v="FEDERAL5325011"/>
    <s v="5325011 Arrenda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FEDERAL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FEDER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5608.98"/>
    <m/>
    <m/>
    <m/>
    <n v="11943.77"/>
    <n v="273222.83"/>
    <n v="0"/>
    <n v="5608.98"/>
    <n v="285166.60000000003"/>
    <n v="290775.58"/>
    <n v="0"/>
    <n v="290775.58"/>
    <n v="290775.58"/>
    <n v="0"/>
    <n v="290775.58000000013"/>
    <n v="290775.58000000013"/>
    <n v="290775.58000000013"/>
    <s v="0.00"/>
    <s v="0.00"/>
    <s v="0.00"/>
    <s v="0.00"/>
    <s v="0.00"/>
    <s v="0.00"/>
    <s v="0.00"/>
    <s v="0.00"/>
    <s v="0.00"/>
    <s v="0.00"/>
    <n v="17552.75"/>
    <n v="273222.83000000007"/>
    <n v="273222.83000000007"/>
    <n v="17552.75"/>
    <x v="0"/>
    <n v="0"/>
  </r>
  <r>
    <x v="0"/>
    <x v="0"/>
    <x v="0"/>
    <x v="0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FEDERAL5334011"/>
    <s v="5334011 Servicios de capacitación "/>
    <n v="264792.879946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"/>
    <x v="0"/>
    <m/>
    <m/>
    <n v="-3779.38"/>
    <n v="-5608.98"/>
    <m/>
    <m/>
    <m/>
    <n v="37907.760000000002"/>
    <n v="15172.96"/>
    <n v="-38.979999999999997"/>
    <n v="-9388.36"/>
    <n v="53080.72"/>
    <n v="43653.380000000005"/>
    <n v="0"/>
    <n v="43653.380000000005"/>
    <n v="308446.25994600006"/>
    <n v="5738.81"/>
    <n v="302707.45"/>
    <n v="308446.26"/>
    <n v="302707.45"/>
    <n v="1622.84"/>
    <n v="6519.2"/>
    <n v="32712"/>
    <n v="37879.35"/>
    <n v="39342.19"/>
    <n v="19985.96"/>
    <n v="44504.66"/>
    <s v="0.00"/>
    <n v="43065.1"/>
    <n v="15969.45"/>
    <n v="51672.549999999996"/>
    <n v="9434.15"/>
    <n v="9434.15"/>
    <n v="293273.30000000005"/>
    <x v="2"/>
    <n v="5738.8099460000522"/>
  </r>
  <r>
    <x v="0"/>
    <x v="0"/>
    <x v="0"/>
    <x v="0"/>
    <x v="2"/>
    <n v="336000001"/>
    <s v="33601"/>
    <x v="0"/>
    <x v="0"/>
    <x v="0"/>
    <s v="33"/>
    <x v="0"/>
    <x v="0"/>
    <s v="P50013325E5"/>
    <n v="3300"/>
    <x v="15"/>
    <s v="336"/>
    <x v="2"/>
    <n v="51330"/>
    <n v="5336011"/>
    <s v="FEDERAL5336011"/>
    <s v="5336011 Impresiones de documentos oficiales para la prestación de servicios públicos, identificación, formatos administrativos y fiscales, formas valoradas, certificados y tít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FEDERAL5336041"/>
    <s v="5336041 Servicio de fotocopiado, digitalización e impres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2841.870000000003"/>
    <n v="0"/>
    <n v="0"/>
    <n v="32841.870000000003"/>
    <n v="32841.870000000003"/>
    <n v="0"/>
    <n v="32841.870000000003"/>
    <n v="32841.870000000003"/>
    <n v="0"/>
    <n v="32841.870000000003"/>
    <n v="32841.870000000003"/>
    <n v="32841.870000000003"/>
    <s v="0.00"/>
    <s v="0.00"/>
    <s v="0.00"/>
    <s v="0.00"/>
    <s v="0.00"/>
    <s v="0.00"/>
    <s v="0.00"/>
    <s v="0.00"/>
    <s v="0.00"/>
    <s v="0.00"/>
    <s v="0.00"/>
    <n v="32841.870000000003"/>
    <n v="32841.870000000003"/>
    <s v="0.00"/>
    <x v="0"/>
    <n v="0"/>
  </r>
  <r>
    <x v="0"/>
    <x v="0"/>
    <x v="0"/>
    <x v="0"/>
    <x v="2"/>
    <n v="338000001"/>
    <s v="33801"/>
    <x v="0"/>
    <x v="0"/>
    <x v="0"/>
    <s v="33"/>
    <x v="0"/>
    <x v="0"/>
    <s v="P50013325E5"/>
    <n v="3300"/>
    <x v="15"/>
    <s v="338"/>
    <x v="2"/>
    <n v="51330"/>
    <n v="5338011"/>
    <s v="FEDERAL5338011"/>
    <s v="5338011 Servicios de vigilanci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8512"/>
    <n v="0"/>
    <n v="0"/>
    <n v="38512"/>
    <n v="38512"/>
    <n v="0"/>
    <n v="38512"/>
    <n v="38512"/>
    <n v="0"/>
    <n v="38512"/>
    <n v="38512"/>
    <n v="38512"/>
    <s v="0.00"/>
    <s v="0.00"/>
    <s v="0.00"/>
    <s v="0.00"/>
    <s v="0.00"/>
    <s v="0.00"/>
    <s v="0.00"/>
    <s v="0.00"/>
    <s v="0.00"/>
    <s v="0.00"/>
    <s v="0.00"/>
    <n v="38512"/>
    <n v="38512"/>
    <s v="0.00"/>
    <x v="0"/>
    <n v="0"/>
  </r>
  <r>
    <x v="0"/>
    <x v="0"/>
    <x v="0"/>
    <x v="0"/>
    <x v="2"/>
    <n v="339000001"/>
    <s v="33901"/>
    <x v="0"/>
    <x v="0"/>
    <x v="0"/>
    <s v="33"/>
    <x v="0"/>
    <x v="0"/>
    <s v="P50013325E5"/>
    <n v="3300"/>
    <x v="15"/>
    <s v="339"/>
    <x v="2"/>
    <n v="51330"/>
    <n v="5339011"/>
    <s v="FEDERAL5339011"/>
    <s v="5339011 Servicios profesionales, científicos y técnicos i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3779.38"/>
    <m/>
    <n v="7558.46"/>
    <m/>
    <m/>
    <n v="3779.28"/>
    <n v="3779.28"/>
    <n v="0"/>
    <n v="11337.84"/>
    <n v="7558.56"/>
    <n v="18896.400000000001"/>
    <n v="0"/>
    <n v="18896.400000000001"/>
    <n v="18896.400000000001"/>
    <n v="0"/>
    <n v="18896.400000000001"/>
    <n v="18896.400000000001"/>
    <n v="18896.400000000001"/>
    <s v="0.00"/>
    <s v="0.00"/>
    <s v="0.00"/>
    <s v="0.00"/>
    <s v="0.00"/>
    <n v="3779.28"/>
    <s v="0.00"/>
    <n v="7558.56"/>
    <s v="0.00"/>
    <s v="0.00"/>
    <n v="3779.28"/>
    <n v="3779.28"/>
    <n v="3779.28"/>
    <n v="15117.12"/>
    <x v="0"/>
    <n v="0"/>
  </r>
  <r>
    <x v="0"/>
    <x v="0"/>
    <x v="0"/>
    <x v="0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FEDERAL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134.78"/>
    <m/>
    <m/>
    <m/>
    <m/>
    <m/>
    <m/>
    <n v="0"/>
    <n v="134.78"/>
    <n v="0"/>
    <n v="134.78"/>
    <n v="0"/>
    <n v="134.78"/>
    <n v="134.78"/>
    <n v="0"/>
    <n v="134.78"/>
    <n v="134.78"/>
    <n v="134.78"/>
    <s v="0.00"/>
    <s v="0.00"/>
    <s v="0.00"/>
    <s v="0.00"/>
    <s v="0.00"/>
    <n v="134.78"/>
    <s v="0.00"/>
    <s v="0.00"/>
    <s v="0.00"/>
    <s v="0.00"/>
    <s v="0.00"/>
    <s v="0.00"/>
    <s v="0.00"/>
    <n v="134.78"/>
    <x v="0"/>
    <n v="0"/>
  </r>
  <r>
    <x v="0"/>
    <x v="0"/>
    <x v="0"/>
    <x v="0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EDERAL5341011"/>
    <s v="5341011 Servicios financieros y bancarios"/>
    <n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m/>
    <n v="0"/>
    <x v="1"/>
    <x v="1"/>
    <n v="3725.77"/>
    <x v="0"/>
    <x v="0"/>
    <x v="0"/>
    <x v="0"/>
    <x v="0"/>
    <x v="0"/>
    <m/>
    <m/>
    <m/>
    <m/>
    <n v="1000"/>
    <m/>
    <n v="1386.82"/>
    <n v="917.05"/>
    <n v="9115.7800000000007"/>
    <n v="0"/>
    <n v="1000"/>
    <n v="11419.650000000001"/>
    <n v="12419.650000000001"/>
    <n v="14718.34"/>
    <n v="27137.99"/>
    <n v="27137.99"/>
    <m/>
    <n v="27137.989999999998"/>
    <n v="27137.989999999998"/>
    <n v="18158.46"/>
    <n v="1119.28"/>
    <n v="892.73"/>
    <n v="993.08"/>
    <n v="851.71"/>
    <n v="971.98"/>
    <n v="1124.24"/>
    <n v="1877.44"/>
    <n v="2055"/>
    <n v="1956.08"/>
    <n v="2336.96"/>
    <n v="1956.16"/>
    <n v="2023.8"/>
    <n v="2023.8"/>
    <n v="16134.659999999998"/>
    <x v="3"/>
    <n v="8979.5300000000025"/>
  </r>
  <r>
    <x v="0"/>
    <x v="0"/>
    <x v="0"/>
    <x v="0"/>
    <x v="2"/>
    <n v="352000001"/>
    <s v="35201"/>
    <x v="0"/>
    <x v="0"/>
    <x v="0"/>
    <s v="35"/>
    <x v="0"/>
    <x v="0"/>
    <s v="P50013525E5"/>
    <n v="3500"/>
    <x v="17"/>
    <s v="352"/>
    <x v="2"/>
    <n v="51350"/>
    <n v="5352011"/>
    <s v="FEDERAL5352011"/>
    <s v="5352011 Mantenimiento y conservación de mobiliario y equipo de administr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5000001"/>
    <s v="35501"/>
    <x v="0"/>
    <x v="0"/>
    <x v="0"/>
    <s v="35"/>
    <x v="0"/>
    <x v="0"/>
    <s v="P50013525E5"/>
    <n v="3500"/>
    <x v="17"/>
    <s v="355"/>
    <x v="2"/>
    <n v="51350"/>
    <n v="5355011"/>
    <s v="FEDERAL5355011"/>
    <s v="5355011 Reparación y manteni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7000001"/>
    <s v="35701"/>
    <x v="0"/>
    <x v="0"/>
    <x v="0"/>
    <s v="35"/>
    <x v="0"/>
    <x v="0"/>
    <s v="P50013525E5"/>
    <n v="3500"/>
    <x v="17"/>
    <s v="357"/>
    <x v="2"/>
    <n v="51350"/>
    <n v="5357011"/>
    <s v="FEDERAL5357011"/>
    <s v="5357011 Instalación, reparación y mantenimiento de maquinaria, otros equipos y herramient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8000001"/>
    <s v="35801"/>
    <x v="0"/>
    <x v="0"/>
    <x v="0"/>
    <s v="35"/>
    <x v="0"/>
    <x v="0"/>
    <s v="P50013525E5"/>
    <n v="3500"/>
    <x v="17"/>
    <s v="358"/>
    <x v="2"/>
    <n v="51350"/>
    <n v="5358011"/>
    <s v="FEDERAL5358011"/>
    <s v="5358011 Servicios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5250.4"/>
    <n v="0"/>
    <n v="0"/>
    <n v="205250.4"/>
    <n v="205250.4"/>
    <n v="0"/>
    <n v="205250.4"/>
    <n v="205250.4"/>
    <n v="0"/>
    <n v="205250.4"/>
    <n v="205250.4"/>
    <n v="205250.4"/>
    <s v="0.00"/>
    <s v="0.00"/>
    <s v="0.00"/>
    <s v="0.00"/>
    <s v="0.00"/>
    <s v="0.00"/>
    <s v="0.00"/>
    <s v="0.00"/>
    <s v="0.00"/>
    <s v="0.00"/>
    <s v="0.00"/>
    <n v="205250.4"/>
    <n v="205250.4"/>
    <s v="0.00"/>
    <x v="0"/>
    <n v="0"/>
  </r>
  <r>
    <x v="0"/>
    <x v="0"/>
    <x v="0"/>
    <x v="0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FEDERAL5361011"/>
    <s v="5361011 Difusión por radio, televisión y otros medios de mensajes sobre programas y actividades gubernamentales"/>
    <n v="287859.675782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4.78"/>
    <m/>
    <n v="-8558.4599999999991"/>
    <m/>
    <n v="-20000"/>
    <n v="-122929.86000000002"/>
    <n v="-22462.18"/>
    <n v="0"/>
    <n v="-8693.24"/>
    <n v="-165392.04"/>
    <n v="-174085.28"/>
    <n v="0"/>
    <n v="-174085.28"/>
    <n v="113774.39578200007"/>
    <n v="0"/>
    <n v="113774.39999999999"/>
    <n v="113774.39999999999"/>
    <n v="113774.39999999999"/>
    <s v="0.00"/>
    <n v="678.86"/>
    <n v="2402.36"/>
    <n v="13974.01"/>
    <n v="24422.639999999999"/>
    <n v="17819.5"/>
    <n v="1903.56"/>
    <n v="4244.4399999999996"/>
    <n v="2412.8000000000002"/>
    <n v="9433.1200000000008"/>
    <n v="672.75"/>
    <n v="35810.36"/>
    <n v="35810.36"/>
    <n v="77964.039999999994"/>
    <x v="0"/>
    <n v="-4.2179999290965497E-3"/>
  </r>
  <r>
    <x v="0"/>
    <x v="0"/>
    <x v="0"/>
    <x v="0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FEDERAL5371021"/>
    <s v="5371021 Pasajes aéreos nacionales"/>
    <n v="51143.732017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6949.85"/>
    <m/>
    <n v="-1386.82"/>
    <m/>
    <n v="-3953.97"/>
    <n v="0"/>
    <n v="-36949.85"/>
    <n v="-5340.79"/>
    <n v="-42290.64"/>
    <n v="0"/>
    <n v="-42290.64"/>
    <n v="8853.0920170000027"/>
    <n v="0"/>
    <n v="8853.09"/>
    <n v="8853.09"/>
    <n v="8853.09"/>
    <s v="0.00"/>
    <s v="0.00"/>
    <n v="2808.1"/>
    <s v="0.00"/>
    <s v="0.00"/>
    <s v="0.00"/>
    <s v="0.00"/>
    <s v="0.00"/>
    <s v="0.00"/>
    <n v="6044.99"/>
    <s v="0.00"/>
    <s v="0.00"/>
    <s v="0.00"/>
    <n v="8853.09"/>
    <x v="0"/>
    <n v="2.0170000025245827E-3"/>
  </r>
  <r>
    <x v="0"/>
    <x v="0"/>
    <x v="0"/>
    <x v="0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FEDERAL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8054"/>
    <m/>
    <m/>
    <n v="68382"/>
    <m/>
    <n v="0"/>
    <n v="28054"/>
    <n v="68382"/>
    <n v="96436"/>
    <n v="0"/>
    <n v="96436"/>
    <n v="96436"/>
    <n v="0"/>
    <n v="96436"/>
    <n v="96436"/>
    <n v="96436"/>
    <s v="0.00"/>
    <s v="0.00"/>
    <s v="0.00"/>
    <s v="0.00"/>
    <s v="0.00"/>
    <s v="0.00"/>
    <s v="0.00"/>
    <n v="28054"/>
    <s v="0.00"/>
    <s v="0.00"/>
    <n v="68382"/>
    <s v="0.00"/>
    <s v="0.00"/>
    <n v="96436"/>
    <x v="0"/>
    <n v="0"/>
  </r>
  <r>
    <x v="0"/>
    <x v="0"/>
    <x v="0"/>
    <x v="0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FEDERAL5372021"/>
    <s v="5372021 Pasajes terrrestres nacionales"/>
    <n v="189725.644801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6777.02"/>
    <n v="0"/>
    <n v="0"/>
    <n v="-96777.02"/>
    <n v="-96777.02"/>
    <n v="0"/>
    <n v="-96777.02"/>
    <n v="92948.624801000013"/>
    <n v="0"/>
    <n v="92948.62"/>
    <n v="92948.62"/>
    <n v="92948.62"/>
    <n v="306"/>
    <n v="2421"/>
    <n v="150"/>
    <n v="689"/>
    <n v="314"/>
    <n v="5140.3999999999996"/>
    <n v="7315.5"/>
    <n v="6162"/>
    <n v="7792.8"/>
    <n v="12225.279999999999"/>
    <n v="41343.910000000003"/>
    <n v="9088.73"/>
    <n v="9088.73"/>
    <n v="83859.89"/>
    <x v="0"/>
    <n v="4.8010000173235312E-3"/>
  </r>
  <r>
    <x v="0"/>
    <x v="0"/>
    <x v="0"/>
    <x v="0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FEDERAL5375021"/>
    <s v="5375021 Viáticos nacionales"/>
    <n v="857461.460771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18719.95"/>
    <m/>
    <m/>
    <n v="-36168"/>
    <n v="-372115.80000000005"/>
    <n v="0"/>
    <n v="-18719.95"/>
    <n v="-408283.80000000005"/>
    <n v="-427003.75000000006"/>
    <n v="0"/>
    <n v="-427003.75000000006"/>
    <n v="430457.71077199985"/>
    <n v="0"/>
    <n v="430457.70999999979"/>
    <n v="430457.70999999979"/>
    <n v="383541.62999999983"/>
    <n v="860"/>
    <n v="6878.76"/>
    <n v="3106.12"/>
    <n v="3712.7"/>
    <n v="1452"/>
    <n v="23400.520000000011"/>
    <n v="44611.989999999991"/>
    <n v="37187.919999999998"/>
    <n v="30485.460000000006"/>
    <n v="62379.8"/>
    <n v="124757.47"/>
    <n v="44708.89"/>
    <n v="44708.89"/>
    <n v="338832.73999999987"/>
    <x v="4"/>
    <n v="46916.080772000016"/>
  </r>
  <r>
    <x v="0"/>
    <x v="0"/>
    <x v="0"/>
    <x v="0"/>
    <x v="2"/>
    <n v="372000001"/>
    <s v="37203"/>
    <x v="0"/>
    <x v="0"/>
    <x v="0"/>
    <s v="37"/>
    <x v="0"/>
    <x v="0"/>
    <s v="P50013725E5"/>
    <n v="3700"/>
    <x v="19"/>
    <s v="372"/>
    <x v="2"/>
    <n v="51370"/>
    <n v="5372031"/>
    <s v="FEDERAL5372031"/>
    <s v="5372031 Pasajes terrestres internacionales "/>
    <n v="1162.7194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8895.85"/>
    <m/>
    <m/>
    <m/>
    <n v="5342.83"/>
    <n v="0"/>
    <n v="8895.85"/>
    <n v="5342.83"/>
    <n v="14238.68"/>
    <n v="0"/>
    <n v="14238.68"/>
    <n v="15401.399411"/>
    <n v="0"/>
    <n v="15401.4"/>
    <n v="15401.4"/>
    <n v="15401.4"/>
    <s v="0.00"/>
    <s v="0.00"/>
    <s v="0.00"/>
    <s v="0.00"/>
    <s v="0.00"/>
    <s v="0.00"/>
    <s v="0.00"/>
    <n v="10058.57"/>
    <s v="0.00"/>
    <s v="0.00"/>
    <s v="0.00"/>
    <n v="5342.83"/>
    <n v="5342.83"/>
    <n v="10058.57"/>
    <x v="0"/>
    <n v="-5.8899999930872582E-4"/>
  </r>
  <r>
    <x v="0"/>
    <x v="0"/>
    <x v="0"/>
    <x v="0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FEDERAL5376011"/>
    <s v="5376011 Viáticos en el extranjero"/>
    <n v="8611.509683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8719.95"/>
    <m/>
    <m/>
    <n v="36168"/>
    <n v="38578.339999999997"/>
    <n v="0"/>
    <n v="18719.95"/>
    <n v="74746.34"/>
    <n v="93466.29"/>
    <n v="0"/>
    <n v="93466.29"/>
    <n v="102077.79968299999"/>
    <n v="0"/>
    <n v="102077.79999999999"/>
    <n v="102077.79999999999"/>
    <n v="102077.79999999999"/>
    <s v="0.00"/>
    <s v="0.00"/>
    <s v="0.00"/>
    <s v="0.00"/>
    <s v="0.00"/>
    <s v="0.00"/>
    <s v="0.00"/>
    <n v="27331.46"/>
    <s v="0.00"/>
    <s v="0.00"/>
    <n v="36168"/>
    <n v="38578.339999999997"/>
    <n v="38578.339999999997"/>
    <n v="63499.46"/>
    <x v="0"/>
    <n v="-3.169999981764704E-4"/>
  </r>
  <r>
    <x v="0"/>
    <x v="0"/>
    <x v="0"/>
    <x v="0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FEDERAL5382011"/>
    <s v="5382011 Gastos de orden social y cultur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1812.5"/>
    <m/>
    <m/>
    <m/>
    <m/>
    <m/>
    <m/>
    <m/>
    <n v="47195.55"/>
    <n v="11812.5"/>
    <n v="0"/>
    <n v="47195.55"/>
    <n v="59008.05"/>
    <n v="0"/>
    <n v="59008.05"/>
    <n v="59008.05"/>
    <n v="0"/>
    <n v="59008.05"/>
    <n v="59008.05"/>
    <n v="59008.05"/>
    <s v="0.00"/>
    <s v="0.00"/>
    <s v="0.00"/>
    <n v="11812.5"/>
    <s v="0.00"/>
    <s v="0.00"/>
    <s v="0.00"/>
    <s v="0.00"/>
    <s v="0.00"/>
    <s v="0.00"/>
    <s v="0.00"/>
    <n v="47195.55"/>
    <n v="47195.55"/>
    <n v="11812.5"/>
    <x v="0"/>
    <n v="0"/>
  </r>
  <r>
    <x v="0"/>
    <x v="0"/>
    <x v="0"/>
    <x v="0"/>
    <x v="2"/>
    <n v="383000001"/>
    <s v="38301"/>
    <x v="0"/>
    <x v="0"/>
    <x v="0"/>
    <s v="38"/>
    <x v="0"/>
    <x v="0"/>
    <s v="P50013825E5"/>
    <n v="3800"/>
    <x v="20"/>
    <s v="383"/>
    <x v="2"/>
    <n v="51380"/>
    <n v="5383011"/>
    <s v="FEDERAL5383011"/>
    <s v="5383011 Congreso y convenciones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85000001"/>
    <s v="38501"/>
    <x v="0"/>
    <x v="0"/>
    <x v="0"/>
    <s v="38"/>
    <x v="0"/>
    <x v="0"/>
    <s v="P50013825E5"/>
    <n v="3800"/>
    <x v="20"/>
    <s v="385"/>
    <x v="2"/>
    <n v="51380"/>
    <n v="5385011"/>
    <s v="FEDERAL5385011"/>
    <s v="5385011 Gastos de representación"/>
    <n v="81317.795404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812.5"/>
    <m/>
    <m/>
    <m/>
    <m/>
    <m/>
    <m/>
    <m/>
    <n v="200"/>
    <n v="-11812.5"/>
    <n v="0"/>
    <n v="200"/>
    <n v="-11612.5"/>
    <n v="0"/>
    <n v="-11612.5"/>
    <n v="69705.295404999997"/>
    <n v="0"/>
    <n v="69705.3"/>
    <n v="69705.3"/>
    <n v="43867.200000000004"/>
    <s v="0.00"/>
    <n v="1053"/>
    <n v="1625"/>
    <n v="890"/>
    <n v="3916.51"/>
    <n v="316"/>
    <n v="10339.99"/>
    <n v="18774.25"/>
    <n v="2088"/>
    <n v="1475"/>
    <n v="1256.2"/>
    <n v="2133.25"/>
    <n v="2133.25"/>
    <n v="41733.950000000004"/>
    <x v="5"/>
    <n v="25838.095404999993"/>
  </r>
  <r>
    <x v="0"/>
    <x v="0"/>
    <x v="0"/>
    <x v="0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FEDERAL5392011"/>
    <s v="5392011 Impuestos y derechos"/>
    <n v="1208829.821712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358851.51"/>
    <n v="0"/>
    <n v="0"/>
    <n v="-358851.51"/>
    <n v="-358851.51"/>
    <n v="0"/>
    <n v="-358851.51"/>
    <n v="849978.31171200005"/>
    <n v="0"/>
    <n v="849978.31"/>
    <n v="849978.31"/>
    <n v="824567.12000000011"/>
    <n v="1656"/>
    <n v="107704.02"/>
    <n v="89793"/>
    <n v="5936"/>
    <n v="73004"/>
    <n v="2088"/>
    <n v="3217.0299999999997"/>
    <n v="72550.069999999963"/>
    <s v="0.00"/>
    <n v="210754"/>
    <n v="326"/>
    <n v="257539"/>
    <n v="257539"/>
    <n v="567028.12000000011"/>
    <x v="6"/>
    <n v="25411.191711999942"/>
  </r>
  <r>
    <x v="0"/>
    <x v="0"/>
    <x v="0"/>
    <x v="0"/>
    <x v="3"/>
    <n v="515000001"/>
    <s v="51501"/>
    <x v="0"/>
    <x v="0"/>
    <x v="0"/>
    <s v="51"/>
    <x v="0"/>
    <x v="0"/>
    <s v="P50015125E5"/>
    <n v="5100"/>
    <x v="22"/>
    <s v="515"/>
    <x v="3"/>
    <n v="12413"/>
    <n v="5515011"/>
    <s v="FEDERAL5515011"/>
    <s v="5515011 Equipo de cómputo y de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043.24"/>
    <n v="0"/>
    <n v="0"/>
    <n v="9043.24"/>
    <n v="9043.24"/>
    <n v="0"/>
    <n v="9043.24"/>
    <n v="9043.24"/>
    <n v="0"/>
    <n v="9043.24"/>
    <n v="9043.24"/>
    <n v="9043.24"/>
    <s v="0.00"/>
    <s v="0.00"/>
    <s v="0.00"/>
    <s v="0.00"/>
    <s v="0.00"/>
    <s v="0.00"/>
    <s v="0.00"/>
    <s v="0.00"/>
    <s v="0.00"/>
    <s v="0.00"/>
    <s v="0.00"/>
    <n v="9043.24"/>
    <n v="9043.24"/>
    <s v="0.00"/>
    <x v="0"/>
    <n v="0"/>
  </r>
  <r>
    <x v="0"/>
    <x v="0"/>
    <x v="0"/>
    <x v="0"/>
    <x v="2"/>
    <n v="398000001"/>
    <s v="39801"/>
    <x v="0"/>
    <x v="0"/>
    <x v="0"/>
    <s v="39"/>
    <x v="0"/>
    <x v="0"/>
    <s v="P50013925E5"/>
    <n v="3900"/>
    <x v="21"/>
    <s v="398"/>
    <x v="2"/>
    <n v="51390"/>
    <n v="5398011"/>
    <s v="FEDERAL5398011"/>
    <s v="5398011 Impuesto sobre nóminas y otros que se deriven de una relación laboral"/>
    <n v="1434223.04999999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76634.32"/>
    <n v="0"/>
    <n v="0"/>
    <n v="176634.32"/>
    <n v="176634.32"/>
    <n v="0"/>
    <n v="176634.32"/>
    <n v="1610857.3699999982"/>
    <n v="0"/>
    <n v="1610857.3699999999"/>
    <n v="1610857.3699999999"/>
    <n v="1610857.3699999999"/>
    <n v="105223.39"/>
    <n v="108346.46"/>
    <n v="108974.9"/>
    <n v="102301.34"/>
    <n v="113106.41"/>
    <n v="108271.41"/>
    <n v="144584.44"/>
    <n v="138432.01"/>
    <n v="107244.33"/>
    <n v="113117.28"/>
    <n v="217212.44"/>
    <n v="244042.96"/>
    <n v="244042.96"/>
    <n v="1366814.41"/>
    <x v="0"/>
    <n v="0"/>
  </r>
  <r>
    <x v="0"/>
    <x v="1"/>
    <x v="0"/>
    <x v="2"/>
    <x v="0"/>
    <n v="113000001"/>
    <s v="11301"/>
    <x v="2"/>
    <x v="0"/>
    <x v="0"/>
    <s v="11"/>
    <x v="0"/>
    <x v="0"/>
    <s v="P50011125E6"/>
    <n v="1100"/>
    <x v="0"/>
    <s v="113"/>
    <x v="0"/>
    <n v="51110"/>
    <n v="5113011"/>
    <s v="ESTATAL5113011"/>
    <s v="5113011 Sueldos base al personal permanente"/>
    <n v="33727650.7766264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"/>
    <x v="3"/>
    <x v="3"/>
    <n v="-33304"/>
    <n v="-746617.15999999992"/>
    <n v="-284884.31"/>
    <n v="-203440.42"/>
    <n v="-43522.91"/>
    <n v="-713100.26"/>
    <n v="-142802.44"/>
    <n v="-48550.06"/>
    <n v="1272272.1200000001"/>
    <n v="-1411569.6400000001"/>
    <n v="-1278464.7999999998"/>
    <n v="367819.3600000001"/>
    <n v="-2322215.08"/>
    <n v="0"/>
    <n v="-2322215.08"/>
    <n v="31405435.696626425"/>
    <m/>
    <n v="31405435.699999999"/>
    <n v="31405435.699999999"/>
    <n v="31405435.699999999"/>
    <n v="2175607.7899999996"/>
    <n v="2420753.0699999994"/>
    <n v="2090011.79"/>
    <n v="2583820.8300000005"/>
    <n v="2436923.1800000002"/>
    <n v="1743994.99"/>
    <n v="2539235.08"/>
    <n v="3281943.6599999992"/>
    <n v="-80218.81"/>
    <n v="4250996.2799999993"/>
    <n v="3798003.7199999997"/>
    <n v="4164364.1199999996"/>
    <n v="4164364.1199999996"/>
    <n v="27241071.579999998"/>
    <x v="0"/>
    <n v="-3.3735744655132294E-3"/>
  </r>
  <r>
    <x v="0"/>
    <x v="1"/>
    <x v="0"/>
    <x v="2"/>
    <x v="0"/>
    <n v="122000001"/>
    <s v="12202"/>
    <x v="2"/>
    <x v="0"/>
    <x v="0"/>
    <s v="12"/>
    <x v="0"/>
    <x v="0"/>
    <s v="P50011225E6"/>
    <n v="1200"/>
    <x v="1"/>
    <s v="122"/>
    <x v="0"/>
    <n v="51120"/>
    <n v="5122021"/>
    <s v="ESTAT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5650"/>
    <n v="10622.15"/>
    <n v="7910.55"/>
    <n v="0"/>
    <n v="0"/>
    <n v="34182.700000000004"/>
    <n v="34182.700000000004"/>
    <n v="0"/>
    <n v="34182.700000000004"/>
    <n v="34182.700000000004"/>
    <n v="0"/>
    <n v="34182.699999999997"/>
    <n v="34182.699999999997"/>
    <n v="34182.699999999997"/>
    <s v="0.00"/>
    <s v="0.00"/>
    <s v="0.00"/>
    <s v="0.00"/>
    <s v="0.00"/>
    <s v="0.00"/>
    <s v="0.00"/>
    <s v="0.00"/>
    <s v="0.00"/>
    <n v="15650"/>
    <n v="10622.15"/>
    <n v="7910.55"/>
    <n v="7910.55"/>
    <n v="26272.15"/>
    <x v="0"/>
    <n v="0"/>
  </r>
  <r>
    <x v="0"/>
    <x v="1"/>
    <x v="0"/>
    <x v="2"/>
    <x v="0"/>
    <n v="131000001"/>
    <s v="13101"/>
    <x v="2"/>
    <x v="0"/>
    <x v="0"/>
    <s v="13"/>
    <x v="0"/>
    <x v="0"/>
    <s v="P50011325E6"/>
    <n v="1300"/>
    <x v="2"/>
    <s v="131"/>
    <x v="0"/>
    <n v="51130"/>
    <n v="5131011"/>
    <s v="ESTATAL5131011"/>
    <s v="5131011 Prima quinquenal por años de servicios efectivos prestados"/>
    <n v="2232425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28790.76"/>
    <n v="0"/>
    <n v="0"/>
    <n v="-28790.76"/>
    <n v="-28790.76"/>
    <n v="0"/>
    <n v="-28790.76"/>
    <n v="2203634.7400000002"/>
    <n v="0"/>
    <n v="2203634.7400000002"/>
    <n v="2203634.7400000002"/>
    <n v="2203634.7400000002"/>
    <n v="184806.07"/>
    <n v="183758.87000000002"/>
    <n v="183150.57"/>
    <n v="182289.56"/>
    <n v="183139.63"/>
    <n v="183215.5"/>
    <n v="179727"/>
    <n v="180224.80000000002"/>
    <n v="181969.54"/>
    <n v="187136.72999999998"/>
    <n v="186528.5"/>
    <n v="187687.97"/>
    <n v="187687.97"/>
    <n v="2015946.7700000003"/>
    <x v="0"/>
    <n v="0"/>
  </r>
  <r>
    <x v="0"/>
    <x v="1"/>
    <x v="0"/>
    <x v="2"/>
    <x v="0"/>
    <n v="132000001"/>
    <s v="13201"/>
    <x v="2"/>
    <x v="0"/>
    <x v="0"/>
    <s v="13"/>
    <x v="0"/>
    <x v="0"/>
    <s v="P50011325E6"/>
    <n v="1300"/>
    <x v="2"/>
    <s v="132"/>
    <x v="0"/>
    <n v="51130"/>
    <n v="5132011"/>
    <s v="ESTATAL5132011"/>
    <s v="5132011 Prima vacacional"/>
    <n v="2345122.59300000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67501.79"/>
    <n v="0"/>
    <n v="0"/>
    <n v="367501.79"/>
    <n v="367501.79"/>
    <n v="0"/>
    <n v="367501.79"/>
    <n v="2712624.3830000032"/>
    <n v="0"/>
    <n v="2712624.3800000004"/>
    <n v="2712624.3800000004"/>
    <n v="2712624.3800000004"/>
    <n v="2865.5299999999997"/>
    <n v="3654.91"/>
    <n v="12160.3"/>
    <s v="0.00"/>
    <n v="39275.72"/>
    <n v="11813.1"/>
    <n v="941300.48"/>
    <n v="3420.47"/>
    <s v="0.00"/>
    <n v="1532.88"/>
    <n v="20319.629999999997"/>
    <n v="1676281.3599999996"/>
    <n v="1676281.3599999996"/>
    <n v="1036343.0199999994"/>
    <x v="0"/>
    <n v="3.0000028200447559E-3"/>
  </r>
  <r>
    <x v="0"/>
    <x v="1"/>
    <x v="0"/>
    <x v="2"/>
    <x v="0"/>
    <n v="132000001"/>
    <s v="13203"/>
    <x v="2"/>
    <x v="0"/>
    <x v="0"/>
    <s v="13"/>
    <x v="0"/>
    <x v="0"/>
    <s v="P50011325E6"/>
    <n v="1300"/>
    <x v="2"/>
    <s v="132"/>
    <x v="0"/>
    <n v="51130"/>
    <n v="5132031"/>
    <s v="ESTATAL5132031"/>
    <s v="5132031 Gratificación de fin de año"/>
    <n v="6694817.35999999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1064.78"/>
    <n v="1251064.78"/>
    <x v="0"/>
    <x v="0"/>
    <n v="1251064.78"/>
    <x v="0"/>
    <x v="0"/>
    <x v="0"/>
    <x v="0"/>
    <x v="0"/>
    <x v="0"/>
    <m/>
    <m/>
    <m/>
    <m/>
    <m/>
    <m/>
    <m/>
    <m/>
    <n v="1982222.4"/>
    <n v="0"/>
    <n v="0"/>
    <n v="1982222.4"/>
    <n v="1982222.4"/>
    <n v="1251064.78"/>
    <n v="3233287.1799999997"/>
    <n v="9928104.5399999898"/>
    <n v="0"/>
    <n v="9928104.5400000028"/>
    <n v="9928104.5400000028"/>
    <n v="9928104.5400000028"/>
    <n v="8477.5"/>
    <n v="19646.189999999999"/>
    <n v="37071.64"/>
    <s v="0.00"/>
    <n v="278849.11"/>
    <n v="34733.53"/>
    <n v="16268.88"/>
    <n v="53284.91"/>
    <s v="0.00"/>
    <n v="22387.08"/>
    <n v="4584648.4899999993"/>
    <n v="4872737.21"/>
    <n v="4872737.21"/>
    <n v="5055367.330000001"/>
    <x v="0"/>
    <n v="0"/>
  </r>
  <r>
    <x v="0"/>
    <x v="1"/>
    <x v="0"/>
    <x v="2"/>
    <x v="0"/>
    <n v="133000001"/>
    <s v="13301"/>
    <x v="2"/>
    <x v="0"/>
    <x v="0"/>
    <s v="13"/>
    <x v="0"/>
    <x v="0"/>
    <s v="P50011325E6"/>
    <n v="1300"/>
    <x v="2"/>
    <s v="133"/>
    <x v="0"/>
    <n v="51130"/>
    <n v="5133011"/>
    <s v="ESTATAL5133011"/>
    <s v="5133011 Horas extraordinarias"/>
    <n v="36760.80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792.25"/>
    <n v="0"/>
    <n v="0"/>
    <n v="-7792.25"/>
    <n v="-7792.25"/>
    <n v="0"/>
    <n v="-7792.25"/>
    <n v="28968.550000000003"/>
    <n v="0"/>
    <n v="28968.55"/>
    <n v="28968.55"/>
    <n v="28968.55"/>
    <s v="0.00"/>
    <s v="0.00"/>
    <s v="0.00"/>
    <s v="0.00"/>
    <s v="0.00"/>
    <n v="6967.7599999999993"/>
    <n v="4629.66"/>
    <n v="3609.6800000000003"/>
    <s v="0.00"/>
    <n v="4514.74"/>
    <n v="6540.61"/>
    <n v="2706.1"/>
    <n v="2706.1"/>
    <n v="26262.45"/>
    <x v="0"/>
    <n v="0"/>
  </r>
  <r>
    <x v="0"/>
    <x v="1"/>
    <x v="0"/>
    <x v="2"/>
    <x v="0"/>
    <n v="141000001"/>
    <s v="14102"/>
    <x v="2"/>
    <x v="0"/>
    <x v="0"/>
    <s v="14"/>
    <x v="0"/>
    <x v="0"/>
    <s v="P50011425E6"/>
    <n v="1400"/>
    <x v="3"/>
    <s v="141"/>
    <x v="0"/>
    <n v="51140"/>
    <n v="5141021"/>
    <s v="ESTATAL5141021"/>
    <s v="5141021 Cuotas al IMSS"/>
    <n v="5643080.28900000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533666.80000000005"/>
    <m/>
    <m/>
    <n v="-1847189.96"/>
    <n v="0"/>
    <n v="0"/>
    <n v="-1313523.1599999999"/>
    <n v="-1313523.1599999999"/>
    <n v="0"/>
    <n v="-1313523.1599999999"/>
    <n v="4329557.1290000081"/>
    <n v="0"/>
    <n v="4329557.129999998"/>
    <n v="4329557.129999998"/>
    <n v="4329557.129999998"/>
    <n v="366833.84"/>
    <n v="386378.68"/>
    <n v="354541.21"/>
    <n v="428241.17"/>
    <n v="352598.58999999921"/>
    <n v="271623.46999999997"/>
    <n v="389641.81"/>
    <n v="528662.19999999995"/>
    <n v="-13173.920000000042"/>
    <s v="0.00"/>
    <n v="569504.80999999994"/>
    <n v="694705.2699999999"/>
    <n v="694705.2699999999"/>
    <n v="3634851.8599999985"/>
    <x v="0"/>
    <n v="-9.9998991936445236E-4"/>
  </r>
  <r>
    <x v="0"/>
    <x v="1"/>
    <x v="0"/>
    <x v="2"/>
    <x v="0"/>
    <n v="143000001"/>
    <s v="14301"/>
    <x v="2"/>
    <x v="0"/>
    <x v="0"/>
    <s v="14"/>
    <x v="0"/>
    <x v="0"/>
    <s v="P50011425E6"/>
    <n v="1400"/>
    <x v="3"/>
    <s v="143"/>
    <x v="0"/>
    <n v="51140"/>
    <n v="5143011"/>
    <s v="ESTATAL5143011"/>
    <s v="5143011 Aportaciones al sistema para el retiro"/>
    <n v="905975.637599999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179.46"/>
    <m/>
    <m/>
    <n v="-305682.52"/>
    <n v="0"/>
    <n v="0"/>
    <n v="-205503.06"/>
    <n v="-205503.06"/>
    <n v="0"/>
    <n v="-205503.06"/>
    <n v="700472.57759999949"/>
    <n v="0"/>
    <n v="700472.57999999961"/>
    <n v="700472.57999999961"/>
    <n v="700472.57999999961"/>
    <n v="57117.34"/>
    <n v="60290.38"/>
    <n v="55321.120000000003"/>
    <n v="66865.48"/>
    <n v="58182.940000000148"/>
    <n v="44893.83"/>
    <n v="64370.57"/>
    <n v="87363.6"/>
    <n v="-2127.8400000000693"/>
    <s v="0.00"/>
    <n v="96598.37"/>
    <n v="111596.79"/>
    <n v="111596.79"/>
    <n v="588875.79000000039"/>
    <x v="0"/>
    <n v="-2.4000001139938831E-3"/>
  </r>
  <r>
    <x v="0"/>
    <x v="1"/>
    <x v="0"/>
    <x v="2"/>
    <x v="0"/>
    <n v="152000001"/>
    <s v="15203"/>
    <x v="2"/>
    <x v="0"/>
    <x v="0"/>
    <s v="15"/>
    <x v="0"/>
    <x v="0"/>
    <s v="P50011525E6"/>
    <n v="1500"/>
    <x v="4"/>
    <s v="152"/>
    <x v="0"/>
    <n v="51150"/>
    <n v="5152031"/>
    <s v="ESTATAL5152031"/>
    <s v="5152031 Antigüedad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2"/>
    <x v="4"/>
    <x v="4"/>
    <m/>
    <n v="623219.43000000005"/>
    <n v="246395.28"/>
    <n v="149999.74"/>
    <m/>
    <m/>
    <n v="55825.75"/>
    <m/>
    <m/>
    <n v="1231032.3400000001"/>
    <n v="1019614.4500000001"/>
    <n v="55825.75"/>
    <n v="2306472.54"/>
    <n v="0"/>
    <n v="2306472.54"/>
    <n v="2306472.54"/>
    <n v="0"/>
    <n v="2306472.54"/>
    <n v="2306472.54"/>
    <n v="2306472.54"/>
    <n v="409954.56"/>
    <n v="444976.77999999997"/>
    <n v="376101"/>
    <s v="0.00"/>
    <n v="623219.43000000005"/>
    <n v="246395.28"/>
    <n v="149999.74"/>
    <s v="0.00"/>
    <s v="0.00"/>
    <n v="55825.75"/>
    <s v="0.00"/>
    <s v="0.00"/>
    <s v="0.00"/>
    <n v="2306472.54"/>
    <x v="0"/>
    <n v="0"/>
  </r>
  <r>
    <x v="0"/>
    <x v="1"/>
    <x v="0"/>
    <x v="2"/>
    <x v="0"/>
    <n v="152000001"/>
    <s v="15201"/>
    <x v="2"/>
    <x v="0"/>
    <x v="0"/>
    <s v="15"/>
    <x v="0"/>
    <x v="0"/>
    <s v="P50011525E6"/>
    <n v="1500"/>
    <x v="4"/>
    <s v="152"/>
    <x v="0"/>
    <n v="51150"/>
    <n v="5152011"/>
    <s v="ESTATAL5152011"/>
    <s v="5152011Liquidaciones por indemnizaciones y por sueld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3"/>
    <x v="5"/>
    <x v="0"/>
    <m/>
    <n v="52184.92"/>
    <m/>
    <m/>
    <m/>
    <m/>
    <n v="28182.44"/>
    <m/>
    <m/>
    <n v="55040.53"/>
    <n v="52184.92"/>
    <n v="28182.44"/>
    <n v="135407.88999999998"/>
    <n v="0"/>
    <n v="135407.88999999998"/>
    <n v="135407.88999999998"/>
    <n v="0"/>
    <n v="135407.88999999998"/>
    <n v="135407.88999999998"/>
    <n v="135407.88999999998"/>
    <n v="25402.03"/>
    <n v="29638.5"/>
    <s v="0.00"/>
    <s v="0.00"/>
    <n v="52184.92"/>
    <s v="0.00"/>
    <s v="0.00"/>
    <s v="0.00"/>
    <s v="0.00"/>
    <n v="28182.44"/>
    <s v="0.00"/>
    <s v="0.00"/>
    <s v="0.00"/>
    <n v="135407.88999999998"/>
    <x v="0"/>
    <n v="0"/>
  </r>
  <r>
    <x v="0"/>
    <x v="1"/>
    <x v="0"/>
    <x v="2"/>
    <x v="0"/>
    <n v="153000001"/>
    <s v="15301"/>
    <x v="2"/>
    <x v="0"/>
    <x v="0"/>
    <s v="15"/>
    <x v="0"/>
    <x v="0"/>
    <s v="P50011525E5"/>
    <n v="1500"/>
    <x v="4"/>
    <s v="154"/>
    <x v="0"/>
    <n v="51150"/>
    <n v="5153011"/>
    <s v="ESTATAL5153011"/>
    <s v="5153011 Prestaciones y haberes de retiro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4"/>
    <x v="6"/>
    <x v="5"/>
    <n v="28254"/>
    <n v="28254"/>
    <n v="28254"/>
    <n v="29154"/>
    <n v="29154"/>
    <n v="29154"/>
    <n v="29154"/>
    <n v="29154"/>
    <n v="29154"/>
    <n v="113016"/>
    <n v="114816"/>
    <n v="116616"/>
    <n v="344448"/>
    <n v="0"/>
    <n v="344448"/>
    <n v="344448"/>
    <n v="0"/>
    <n v="344448"/>
    <n v="344448"/>
    <n v="344448"/>
    <n v="28254"/>
    <n v="28254"/>
    <n v="28254"/>
    <n v="28254"/>
    <n v="28254"/>
    <n v="28254"/>
    <n v="29154"/>
    <n v="29154"/>
    <n v="29154"/>
    <n v="29154"/>
    <n v="29154"/>
    <n v="29154"/>
    <n v="29154"/>
    <n v="315294"/>
    <x v="0"/>
    <n v="0"/>
  </r>
  <r>
    <x v="0"/>
    <x v="1"/>
    <x v="0"/>
    <x v="2"/>
    <x v="0"/>
    <n v="154000001"/>
    <s v="15401"/>
    <x v="2"/>
    <x v="0"/>
    <x v="0"/>
    <s v="15"/>
    <x v="0"/>
    <x v="0"/>
    <s v="P50011525E6"/>
    <n v="1500"/>
    <x v="4"/>
    <s v="154"/>
    <x v="0"/>
    <n v="51150"/>
    <n v="5154011"/>
    <s v="ESTATAL5154011"/>
    <s v="5154011 Pago por fallecimiento de padres, cónyuge e hijos"/>
    <n v="42306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18742.150000000001"/>
    <m/>
    <n v="6600"/>
    <n v="3300"/>
    <n v="3300"/>
    <n v="3300"/>
    <n v="0"/>
    <n v="18742.150000000001"/>
    <n v="16500"/>
    <n v="35242.15"/>
    <n v="0"/>
    <n v="35242.15"/>
    <n v="77548.5"/>
    <n v="0"/>
    <n v="77548.5"/>
    <n v="77548.5"/>
    <n v="77548.5"/>
    <n v="3300"/>
    <s v="0.00"/>
    <n v="6600"/>
    <s v="0.00"/>
    <s v="0.00"/>
    <s v="0.00"/>
    <n v="51148.5"/>
    <s v="0.00"/>
    <n v="6600"/>
    <n v="3300"/>
    <n v="3300"/>
    <n v="3300"/>
    <n v="3300"/>
    <n v="74248.5"/>
    <x v="0"/>
    <n v="0"/>
  </r>
  <r>
    <x v="0"/>
    <x v="1"/>
    <x v="0"/>
    <x v="2"/>
    <x v="0"/>
    <n v="154000001"/>
    <s v="15402"/>
    <x v="2"/>
    <x v="0"/>
    <x v="0"/>
    <s v="15"/>
    <x v="0"/>
    <x v="0"/>
    <s v="P50011525E6"/>
    <n v="1500"/>
    <x v="4"/>
    <s v="154"/>
    <x v="0"/>
    <n v="51150"/>
    <n v="5154021"/>
    <s v="ESTATAL5154021"/>
    <s v="5154021 Ayuda adquisición de lentes"/>
    <n v="59581.12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400"/>
    <n v="2685.26"/>
    <n v="5473.91"/>
    <n v="2338.34"/>
    <n v="0"/>
    <n v="0"/>
    <n v="10097.51"/>
    <n v="10097.51"/>
    <n v="0"/>
    <n v="10097.51"/>
    <n v="69678.63"/>
    <n v="0"/>
    <n v="69678.630000000019"/>
    <n v="69678.630000000019"/>
    <n v="69678.630000000019"/>
    <n v="4682.55"/>
    <n v="8530.34"/>
    <n v="12408.24"/>
    <n v="3489.95"/>
    <n v="9068.2199999999993"/>
    <n v="2005.1999999999998"/>
    <n v="11914.04"/>
    <s v="0.00"/>
    <n v="6485.11"/>
    <n v="3282.73"/>
    <n v="5473.91"/>
    <n v="2338.34"/>
    <n v="2338.34"/>
    <n v="67340.290000000023"/>
    <x v="0"/>
    <n v="0"/>
  </r>
  <r>
    <x v="0"/>
    <x v="1"/>
    <x v="0"/>
    <x v="2"/>
    <x v="0"/>
    <n v="154000001"/>
    <s v="15403"/>
    <x v="2"/>
    <x v="0"/>
    <x v="0"/>
    <s v="15"/>
    <x v="0"/>
    <x v="0"/>
    <s v="P50011525E6"/>
    <n v="1500"/>
    <x v="4"/>
    <s v="154"/>
    <x v="0"/>
    <n v="51150"/>
    <n v="5154031"/>
    <s v="ESTATAL5154031"/>
    <s v="5154031 Ayuda prótesis dental"/>
    <n v="80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5050"/>
    <n v="1800"/>
    <m/>
    <n v="1200"/>
    <m/>
    <n v="43900"/>
    <n v="5450"/>
    <m/>
    <n v="2000"/>
    <n v="5050"/>
    <n v="3000"/>
    <n v="51350"/>
    <n v="59400"/>
    <n v="0"/>
    <n v="59400"/>
    <n v="67400"/>
    <n v="0"/>
    <n v="67400"/>
    <n v="67400"/>
    <n v="67400"/>
    <s v="0.00"/>
    <s v="0.00"/>
    <s v="0.00"/>
    <n v="13050"/>
    <n v="1800"/>
    <s v="0.00"/>
    <n v="1200"/>
    <s v="0.00"/>
    <n v="43900"/>
    <n v="5450"/>
    <s v="0.00"/>
    <n v="2000"/>
    <n v="2000"/>
    <n v="65400"/>
    <x v="0"/>
    <n v="0"/>
  </r>
  <r>
    <x v="0"/>
    <x v="1"/>
    <x v="0"/>
    <x v="2"/>
    <x v="0"/>
    <n v="154000001"/>
    <s v="15404"/>
    <x v="2"/>
    <x v="0"/>
    <x v="0"/>
    <s v="15"/>
    <x v="0"/>
    <x v="0"/>
    <s v="P50011525E6"/>
    <n v="1500"/>
    <x v="4"/>
    <s v="154"/>
    <x v="0"/>
    <n v="51150"/>
    <n v="5154041"/>
    <s v="ESTATAL5154041"/>
    <s v="5154041 Ayuda por nacimiento de hijo"/>
    <n v="81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400"/>
    <n v="0"/>
    <n v="0"/>
    <n v="-400"/>
    <n v="-400"/>
    <n v="0"/>
    <n v="-400"/>
    <n v="7700"/>
    <n v="0"/>
    <n v="7700"/>
    <n v="7700"/>
    <n v="7700"/>
    <n v="1100"/>
    <s v="0.00"/>
    <s v="0.00"/>
    <s v="0.00"/>
    <s v="0.00"/>
    <n v="1100"/>
    <s v="0.00"/>
    <n v="1100"/>
    <n v="1100"/>
    <s v="0.00"/>
    <n v="1100"/>
    <n v="2200"/>
    <n v="2200"/>
    <n v="5500"/>
    <x v="0"/>
    <n v="0"/>
  </r>
  <r>
    <x v="0"/>
    <x v="1"/>
    <x v="0"/>
    <x v="2"/>
    <x v="0"/>
    <n v="154000001"/>
    <s v="15405"/>
    <x v="2"/>
    <x v="0"/>
    <x v="0"/>
    <s v="15"/>
    <x v="0"/>
    <x v="0"/>
    <s v="P50011525E6"/>
    <n v="1500"/>
    <x v="4"/>
    <s v="154"/>
    <x v="0"/>
    <n v="51150"/>
    <n v="5154051"/>
    <s v="ESTATAL5154051"/>
    <s v="5154051 Subsidio impuesto predial"/>
    <n v="47542.9900000000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40.74"/>
    <n v="1387.76"/>
    <n v="597"/>
    <m/>
    <m/>
    <m/>
    <m/>
    <n v="0"/>
    <n v="2925.5"/>
    <n v="0"/>
    <n v="2925.5"/>
    <n v="0"/>
    <n v="2925.5"/>
    <n v="50468.490000000013"/>
    <n v="0"/>
    <n v="50468.490000000005"/>
    <n v="50468.490000000005"/>
    <n v="50468.490000000005"/>
    <s v="0.00"/>
    <n v="35683.08"/>
    <n v="4592.76"/>
    <n v="3098.76"/>
    <n v="1582.8000000000002"/>
    <n v="3526.33"/>
    <n v="1387.76"/>
    <n v="597"/>
    <s v="0.00"/>
    <s v="0.00"/>
    <s v="0.00"/>
    <s v="0.00"/>
    <s v="0.00"/>
    <n v="50468.490000000005"/>
    <x v="0"/>
    <n v="0"/>
  </r>
  <r>
    <x v="0"/>
    <x v="1"/>
    <x v="0"/>
    <x v="2"/>
    <x v="0"/>
    <n v="154000001"/>
    <s v="15406"/>
    <x v="2"/>
    <x v="0"/>
    <x v="0"/>
    <s v="15"/>
    <x v="0"/>
    <x v="0"/>
    <s v="P50011525E6"/>
    <n v="1500"/>
    <x v="4"/>
    <s v="154"/>
    <x v="0"/>
    <n v="51150"/>
    <n v="5154061"/>
    <s v="ESTATAL5154061"/>
    <s v="5154061 Despensa"/>
    <n v="983024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779.2199999999993"/>
    <n v="0"/>
    <n v="0"/>
    <n v="9779.2199999999993"/>
    <n v="9779.2199999999993"/>
    <n v="0"/>
    <n v="9779.2199999999993"/>
    <n v="992803.67999999993"/>
    <n v="0"/>
    <n v="992803.6799999997"/>
    <n v="992803.6799999997"/>
    <n v="992803.6799999997"/>
    <n v="70369.799999999974"/>
    <n v="77906.94"/>
    <n v="66784.680000000008"/>
    <n v="82828.11"/>
    <n v="76675.47"/>
    <n v="55086.43"/>
    <n v="76877.55"/>
    <n v="104723.4"/>
    <n v="-1825"/>
    <n v="133920.93"/>
    <n v="118161.11"/>
    <n v="131294.26"/>
    <n v="131294.26"/>
    <n v="861509.41999999969"/>
    <x v="0"/>
    <n v="0"/>
  </r>
  <r>
    <x v="0"/>
    <x v="1"/>
    <x v="0"/>
    <x v="2"/>
    <x v="0"/>
    <n v="154000001"/>
    <s v="15407"/>
    <x v="2"/>
    <x v="0"/>
    <x v="0"/>
    <s v="15"/>
    <x v="0"/>
    <x v="0"/>
    <s v="P50011525E6"/>
    <n v="1500"/>
    <x v="4"/>
    <s v="154"/>
    <x v="0"/>
    <n v="51150"/>
    <n v="5154071"/>
    <s v="ESTATAL5154071"/>
    <s v="5154071 Despensa especial"/>
    <n v="1222305.900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50574.67"/>
    <n v="0"/>
    <n v="0"/>
    <n v="-50574.67"/>
    <n v="-50574.67"/>
    <n v="0"/>
    <n v="-50574.67"/>
    <n v="1171731.2300000009"/>
    <n v="0"/>
    <n v="1171731.23"/>
    <n v="1171731.23"/>
    <n v="1171731.23"/>
    <s v="0.00"/>
    <s v="0.00"/>
    <s v="0.00"/>
    <s v="0.00"/>
    <s v="0.00"/>
    <s v="0.00"/>
    <s v="0.00"/>
    <n v="1182919.8599999999"/>
    <s v="0.00"/>
    <s v="0.00"/>
    <n v="-418.6"/>
    <n v="-10770.03"/>
    <n v="-10770.03"/>
    <n v="1182501.26"/>
    <x v="0"/>
    <n v="0"/>
  </r>
  <r>
    <x v="0"/>
    <x v="1"/>
    <x v="0"/>
    <x v="2"/>
    <x v="0"/>
    <n v="154000001"/>
    <s v="15408"/>
    <x v="2"/>
    <x v="0"/>
    <x v="0"/>
    <s v="15"/>
    <x v="0"/>
    <x v="0"/>
    <s v="P50011525E6"/>
    <n v="1500"/>
    <x v="4"/>
    <s v="154"/>
    <x v="0"/>
    <n v="51150"/>
    <n v="5154081"/>
    <s v="ESTATAL5154081"/>
    <s v="5154081 Subsidio ISPT"/>
    <n v="7566606.60377358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7"/>
    <x v="0"/>
    <m/>
    <m/>
    <m/>
    <m/>
    <m/>
    <m/>
    <m/>
    <m/>
    <n v="-1461488.76"/>
    <n v="-1490.84"/>
    <n v="0"/>
    <n v="-1461488.76"/>
    <n v="-1462979.6"/>
    <n v="0"/>
    <n v="-1462979.6"/>
    <n v="6103627.0037735887"/>
    <n v="0"/>
    <n v="6103627.0000000019"/>
    <n v="6103627.0000000019"/>
    <n v="6103627.0000000019"/>
    <n v="389958.49999999994"/>
    <n v="411633.13000000006"/>
    <n v="397051.52999999991"/>
    <n v="375066.99000000005"/>
    <n v="458250.4"/>
    <n v="405213.99999999994"/>
    <n v="616234.11"/>
    <n v="394768.46000000008"/>
    <n v="402404.6399999999"/>
    <n v="429152.14000000007"/>
    <n v="1733205.0499999993"/>
    <n v="90688.049999999639"/>
    <n v="90688.049999999639"/>
    <n v="6012938.950000002"/>
    <x v="0"/>
    <n v="3.7735868245363235E-3"/>
  </r>
  <r>
    <x v="0"/>
    <x v="1"/>
    <x v="0"/>
    <x v="2"/>
    <x v="0"/>
    <n v="154000001"/>
    <s v="15409"/>
    <x v="2"/>
    <x v="0"/>
    <x v="0"/>
    <s v="15"/>
    <x v="0"/>
    <x v="0"/>
    <s v="P50011525E6"/>
    <n v="1500"/>
    <x v="4"/>
    <s v="154"/>
    <x v="0"/>
    <n v="51150"/>
    <n v="5154091"/>
    <s v="ESTATAL5154091"/>
    <s v="5154091 Subsidio ISR-A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8"/>
    <x v="6"/>
    <m/>
    <n v="41158.81"/>
    <n v="9294.2900000000009"/>
    <n v="2956.77"/>
    <n v="13771.91"/>
    <m/>
    <n v="2554.9899999999998"/>
    <m/>
    <m/>
    <n v="8921.61"/>
    <n v="67181.78"/>
    <n v="2554.9899999999998"/>
    <n v="78658.38"/>
    <n v="0"/>
    <n v="78658.38"/>
    <n v="78658.38"/>
    <n v="0"/>
    <n v="78658.38"/>
    <n v="78658.38"/>
    <n v="78658.38"/>
    <s v="0.00"/>
    <n v="1490.84"/>
    <n v="7430.77"/>
    <s v="0.00"/>
    <n v="41158.81"/>
    <n v="9294.2900000000009"/>
    <n v="2956.77"/>
    <n v="13771.91"/>
    <s v="0.00"/>
    <n v="2554.9899999999998"/>
    <s v="0.00"/>
    <s v="0.00"/>
    <s v="0.00"/>
    <n v="78658.38"/>
    <x v="0"/>
    <n v="0"/>
  </r>
  <r>
    <x v="0"/>
    <x v="1"/>
    <x v="0"/>
    <x v="2"/>
    <x v="0"/>
    <n v="154100001"/>
    <s v="15410"/>
    <x v="2"/>
    <x v="0"/>
    <x v="0"/>
    <s v="15"/>
    <x v="0"/>
    <x v="0"/>
    <s v="P50011525E6"/>
    <n v="1500"/>
    <x v="4"/>
    <s v="154"/>
    <x v="0"/>
    <n v="51150"/>
    <n v="5154101"/>
    <s v="ESTATAL5154101"/>
    <s v="5154101 Otras Prestaciones establecidas por condiciones generales de trabajo o contratos colectivos de trabaj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0"/>
    <x v="2"/>
    <x v="0"/>
    <n v="171000001"/>
    <s v="17101"/>
    <x v="2"/>
    <x v="0"/>
    <x v="0"/>
    <s v="17"/>
    <x v="0"/>
    <x v="0"/>
    <s v="P50011725E6"/>
    <n v="1700"/>
    <x v="23"/>
    <s v="171"/>
    <x v="0"/>
    <n v="51160"/>
    <n v="5171011"/>
    <s v="ESTATAL5171011"/>
    <s v="5171011 Estímulo por puntualidad"/>
    <n v="2079981.57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4057.4"/>
    <n v="0"/>
    <n v="0"/>
    <n v="24057.4"/>
    <n v="24057.4"/>
    <n v="0"/>
    <n v="24057.4"/>
    <n v="2104038.9700000002"/>
    <n v="0"/>
    <n v="2104038.9699999988"/>
    <n v="2104038.9699999988"/>
    <n v="2104038.9699999988"/>
    <n v="155615.97"/>
    <n v="152069.96"/>
    <n v="229471.4"/>
    <n v="1919.14"/>
    <n v="400003.4599999999"/>
    <n v="167348.5"/>
    <n v="161431.67999999999"/>
    <n v="162204.94"/>
    <n v="71703.75"/>
    <n v="152603.48000000001"/>
    <n v="300459.01999999996"/>
    <n v="149207.66999999995"/>
    <n v="149207.66999999995"/>
    <n v="1954831.2999999989"/>
    <x v="0"/>
    <n v="0"/>
  </r>
  <r>
    <x v="0"/>
    <x v="1"/>
    <x v="0"/>
    <x v="2"/>
    <x v="0"/>
    <n v="171000001"/>
    <s v="17102"/>
    <x v="2"/>
    <x v="0"/>
    <x v="0"/>
    <s v="17"/>
    <x v="0"/>
    <x v="0"/>
    <s v="P50011725E6"/>
    <n v="1700"/>
    <x v="23"/>
    <s v="171"/>
    <x v="0"/>
    <n v="51160"/>
    <n v="5171021"/>
    <s v="ESTATAL5171021"/>
    <s v="5171021 Estímulo por años de servicio"/>
    <n v="4967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383.1"/>
    <n v="0"/>
    <n v="0"/>
    <n v="1383.1"/>
    <n v="1383.1"/>
    <n v="0"/>
    <n v="1383.1"/>
    <n v="498092.1"/>
    <n v="0"/>
    <n v="498092.1"/>
    <n v="498092.1"/>
    <n v="498092.1"/>
    <s v="0.00"/>
    <n v="81796.800000000003"/>
    <s v="0.00"/>
    <s v="0.00"/>
    <n v="18484.8"/>
    <n v="6021"/>
    <n v="18483.900000000001"/>
    <s v="0.00"/>
    <n v="177978.9"/>
    <n v="153829.79999999999"/>
    <n v="31899"/>
    <n v="9597.9"/>
    <n v="9597.9"/>
    <n v="488494.19999999995"/>
    <x v="0"/>
    <n v="0"/>
  </r>
  <r>
    <x v="0"/>
    <x v="1"/>
    <x v="0"/>
    <x v="2"/>
    <x v="2"/>
    <n v="333000001"/>
    <s v="33301"/>
    <x v="2"/>
    <x v="0"/>
    <x v="0"/>
    <s v="33"/>
    <x v="0"/>
    <x v="0"/>
    <s v="P50013325E6"/>
    <n v="3300"/>
    <x v="15"/>
    <s v="333"/>
    <x v="2"/>
    <n v="51330"/>
    <n v="5333011"/>
    <s v="ESTAT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0"/>
    <n v="113000001"/>
    <s v="11301"/>
    <x v="1"/>
    <x v="0"/>
    <x v="0"/>
    <s v="11"/>
    <x v="0"/>
    <x v="0"/>
    <s v="P50011125E4"/>
    <n v="1100"/>
    <x v="0"/>
    <s v="113"/>
    <x v="0"/>
    <n v="51110"/>
    <n v="5113011"/>
    <s v="PROPIOS5113011"/>
    <s v="5113011 Sueldos base al personal permanente"/>
    <n v="702838.50337358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200000"/>
    <n v="-502838.5"/>
    <m/>
    <m/>
    <m/>
    <n v="0"/>
    <n v="-200000"/>
    <n v="-502838.5"/>
    <n v="-702838.5"/>
    <n v="0"/>
    <n v="-702838.5"/>
    <n v="3.3735800534486771E-3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3.3735800534486771E-3"/>
  </r>
  <r>
    <x v="1"/>
    <x v="2"/>
    <x v="0"/>
    <x v="1"/>
    <x v="0"/>
    <n v="144000001"/>
    <s v="14401"/>
    <x v="1"/>
    <x v="0"/>
    <x v="0"/>
    <s v="14"/>
    <x v="0"/>
    <x v="0"/>
    <s v="P50011425E4"/>
    <n v="1400"/>
    <x v="3"/>
    <s v="144"/>
    <x v="0"/>
    <n v="51140"/>
    <n v="5144011"/>
    <s v="PROPIOS5144011"/>
    <s v="5144011 Cuotas para el seguro de vida del personal civil"/>
    <n v="551494.5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.34"/>
    <n v="29.34"/>
    <x v="0"/>
    <x v="0"/>
    <n v="29.34"/>
    <x v="0"/>
    <x v="0"/>
    <x v="1"/>
    <x v="0"/>
    <x v="0"/>
    <x v="0"/>
    <m/>
    <m/>
    <m/>
    <m/>
    <m/>
    <m/>
    <m/>
    <n v="10390.689999999999"/>
    <n v="608365.84"/>
    <n v="0"/>
    <n v="0"/>
    <n v="618756.52999999991"/>
    <n v="618756.52999999991"/>
    <n v="-23927.9"/>
    <n v="594828.62999999989"/>
    <n v="1146323.19"/>
    <m/>
    <n v="1146323.19"/>
    <n v="1146323.19"/>
    <n v="996261.1"/>
    <s v="0.00"/>
    <n v="367360.03"/>
    <s v="0.00"/>
    <s v="0.00"/>
    <n v="16542.849999999999"/>
    <s v="0.00"/>
    <s v="0.00"/>
    <s v="0.00"/>
    <s v="0.00"/>
    <s v="0.00"/>
    <n v="177982.37"/>
    <n v="434375.85000000003"/>
    <n v="434375.85000000003"/>
    <n v="561885.25"/>
    <x v="7"/>
    <n v="150062.08999999997"/>
  </r>
  <r>
    <x v="1"/>
    <x v="2"/>
    <x v="0"/>
    <x v="1"/>
    <x v="0"/>
    <n v="144000001"/>
    <s v="14402"/>
    <x v="1"/>
    <x v="0"/>
    <x v="0"/>
    <s v="14"/>
    <x v="0"/>
    <x v="0"/>
    <s v="P50011425E4"/>
    <n v="1400"/>
    <x v="3"/>
    <s v="144"/>
    <x v="0"/>
    <n v="51140"/>
    <n v="5144021"/>
    <s v="PROPIOS5144021"/>
    <s v="5144021 Cuotas para el seguro de gastos médicos del personal civil"/>
    <n v="98912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028.4099999999999"/>
    <m/>
    <n v="0"/>
    <n v="0"/>
    <n v="-2028.4099999999999"/>
    <n v="-2028.4099999999999"/>
    <n v="0"/>
    <n v="-2028.4099999999999"/>
    <n v="96883.65"/>
    <m/>
    <n v="96883.65"/>
    <n v="96883.65"/>
    <n v="96883.65"/>
    <s v="0.00"/>
    <n v="96883.65"/>
    <s v="0.00"/>
    <s v="0.00"/>
    <s v="0.00"/>
    <s v="0.00"/>
    <s v="0.00"/>
    <s v="0.00"/>
    <s v="0.00"/>
    <s v="0.00"/>
    <s v="0.00"/>
    <s v="0.00"/>
    <s v="0.00"/>
    <n v="96883.65"/>
    <x v="0"/>
    <n v="0"/>
  </r>
  <r>
    <x v="1"/>
    <x v="2"/>
    <x v="0"/>
    <x v="1"/>
    <x v="1"/>
    <n v="211000001"/>
    <s v="21101"/>
    <x v="1"/>
    <x v="0"/>
    <x v="0"/>
    <s v="21"/>
    <x v="0"/>
    <x v="0"/>
    <s v="P50012125E4"/>
    <n v="2100"/>
    <x v="5"/>
    <s v="211"/>
    <x v="1"/>
    <n v="51210"/>
    <n v="5211011"/>
    <s v="PROPIOS5211011"/>
    <s v="5211011 Materiales, útiles y equipos menores de oficina"/>
    <n v="302539.525378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316.53"/>
    <n v="40316.53"/>
    <x v="0"/>
    <x v="0"/>
    <n v="40316.53"/>
    <x v="0"/>
    <x v="0"/>
    <x v="0"/>
    <x v="0"/>
    <x v="0"/>
    <x v="0"/>
    <m/>
    <n v="-25340.33"/>
    <n v="-82146.84"/>
    <n v="-597.4"/>
    <n v="34552.620000000003"/>
    <n v="77354.92"/>
    <n v="5888.56"/>
    <n v="15703.319999999996"/>
    <n v="2503.33"/>
    <n v="0"/>
    <n v="-73531.949999999983"/>
    <n v="101450.12999999999"/>
    <n v="27918.180000000015"/>
    <n v="40316.53"/>
    <n v="68234.710000000006"/>
    <n v="370774.23537899996"/>
    <n v="0"/>
    <n v="370774.24000000022"/>
    <n v="370774.24000000022"/>
    <n v="370774.24000000022"/>
    <n v="-4.7180037654470652E-12"/>
    <n v="41665.939999999995"/>
    <n v="20658.05"/>
    <n v="17120.25"/>
    <n v="48251.35"/>
    <n v="11845.309999999994"/>
    <n v="20857.559999999998"/>
    <n v="68609.119999999995"/>
    <n v="10105.299999999996"/>
    <n v="73138.179999999993"/>
    <n v="15703.320000000002"/>
    <n v="42819.859999999993"/>
    <n v="42819.859999999993"/>
    <n v="327954.38000000018"/>
    <x v="0"/>
    <n v="-4.6210002619773149E-3"/>
  </r>
  <r>
    <x v="1"/>
    <x v="2"/>
    <x v="0"/>
    <x v="1"/>
    <x v="1"/>
    <n v="214000001"/>
    <s v="21401"/>
    <x v="1"/>
    <x v="0"/>
    <x v="0"/>
    <s v="21"/>
    <x v="0"/>
    <x v="0"/>
    <s v="P50012125E4"/>
    <n v="2100"/>
    <x v="5"/>
    <s v="214"/>
    <x v="1"/>
    <n v="51210"/>
    <n v="5214011"/>
    <s v="PROPIOS5214011"/>
    <s v="5214011 Materiales, útiles y equipos menores de tecnologías de la información y comunicaciones"/>
    <n v="317924.97072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5340.33"/>
    <n v="82146.84"/>
    <n v="597.4"/>
    <n v="12051.74"/>
    <n v="47649.57"/>
    <n v="-5888.56"/>
    <n v="12785.77"/>
    <n v="1633.72"/>
    <n v="0"/>
    <n v="120136.31"/>
    <n v="56180.5"/>
    <n v="176316.81"/>
    <n v="0"/>
    <n v="176316.81"/>
    <n v="494241.78072000004"/>
    <n v="0"/>
    <n v="494241.77999999997"/>
    <n v="494241.77999999997"/>
    <n v="494241.77999999997"/>
    <n v="2.2737367544323206E-13"/>
    <n v="9083.07"/>
    <n v="10943.019999999999"/>
    <n v="35975.839999999997"/>
    <n v="287263.37"/>
    <n v="82146.840000000011"/>
    <n v="597.4"/>
    <n v="12051.74"/>
    <n v="18264.389999999996"/>
    <n v="11224.650000000001"/>
    <n v="25057.74"/>
    <n v="1633.7200000000003"/>
    <n v="1633.7200000000003"/>
    <n v="492608.05999999994"/>
    <x v="0"/>
    <n v="7.2000006912276149E-4"/>
  </r>
  <r>
    <x v="1"/>
    <x v="2"/>
    <x v="0"/>
    <x v="1"/>
    <x v="1"/>
    <n v="215000001"/>
    <s v="21501"/>
    <x v="1"/>
    <x v="0"/>
    <x v="0"/>
    <s v="21"/>
    <x v="0"/>
    <x v="0"/>
    <s v="P50012125E4"/>
    <n v="2100"/>
    <x v="5"/>
    <s v="215"/>
    <x v="1"/>
    <n v="51210"/>
    <n v="5215011"/>
    <s v="PROPIOS5215011"/>
    <s v="5215011 Material impreso e información digital"/>
    <n v="92031.467303999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0"/>
    <n v="1460"/>
    <x v="0"/>
    <x v="0"/>
    <n v="1460"/>
    <x v="0"/>
    <x v="0"/>
    <x v="0"/>
    <x v="0"/>
    <x v="0"/>
    <x v="0"/>
    <m/>
    <m/>
    <n v="-310.89999999999998"/>
    <m/>
    <n v="-46604.36"/>
    <n v="-27649.57"/>
    <m/>
    <n v="-8899.4399999999987"/>
    <m/>
    <n v="0"/>
    <n v="-46915.26"/>
    <n v="-36549.009999999995"/>
    <n v="-83464.27"/>
    <n v="1460"/>
    <n v="-82004.26999999999"/>
    <n v="10027.197304000001"/>
    <n v="0"/>
    <n v="10027.200000000001"/>
    <n v="10027.200000000001"/>
    <n v="10027.200000000001"/>
    <s v="0.00"/>
    <s v="0.00"/>
    <s v="0.00"/>
    <s v="0.00"/>
    <s v="0.00"/>
    <n v="1763.2"/>
    <n v="656"/>
    <n v="2088"/>
    <s v="0.00"/>
    <s v="0.00"/>
    <n v="4060"/>
    <n v="1460"/>
    <n v="1460"/>
    <n v="8567.2000000000007"/>
    <x v="0"/>
    <n v="-2.6959999995597173E-3"/>
  </r>
  <r>
    <x v="1"/>
    <x v="2"/>
    <x v="0"/>
    <x v="1"/>
    <x v="1"/>
    <n v="216000001"/>
    <s v="21601"/>
    <x v="1"/>
    <x v="0"/>
    <x v="0"/>
    <s v="21"/>
    <x v="0"/>
    <x v="0"/>
    <s v="P50012125E4"/>
    <n v="2100"/>
    <x v="5"/>
    <s v="216"/>
    <x v="1"/>
    <n v="51210"/>
    <n v="5216011"/>
    <s v="PROPIOS5216011"/>
    <s v="5216011 Material de limpieza"/>
    <n v="167297.886587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29.62"/>
    <n v="31929.62"/>
    <x v="0"/>
    <x v="0"/>
    <n v="31929.62"/>
    <x v="0"/>
    <x v="0"/>
    <x v="0"/>
    <x v="0"/>
    <x v="0"/>
    <x v="0"/>
    <m/>
    <m/>
    <m/>
    <m/>
    <m/>
    <n v="-20000"/>
    <m/>
    <n v="1226.6400000000001"/>
    <n v="10648.8"/>
    <n v="0"/>
    <n v="0"/>
    <n v="-8124.5600000000013"/>
    <n v="-8124.5600000000013"/>
    <n v="31929.62"/>
    <n v="23805.059999999998"/>
    <n v="191102.94658799996"/>
    <n v="0"/>
    <n v="191102.94999999995"/>
    <n v="191102.94999999995"/>
    <n v="191102.94999999995"/>
    <n v="803.01000000000022"/>
    <n v="18175.46"/>
    <n v="15640.280000000002"/>
    <n v="6218.68"/>
    <n v="28469.279999999999"/>
    <n v="7252.7599999999975"/>
    <n v="21751.37"/>
    <n v="-6268.6400000000012"/>
    <n v="11601.739999999998"/>
    <n v="24840.63"/>
    <n v="20039.959999999995"/>
    <n v="42578.42"/>
    <n v="42578.42"/>
    <n v="148524.53000000003"/>
    <x v="0"/>
    <n v="-3.4119999909307808E-3"/>
  </r>
  <r>
    <x v="1"/>
    <x v="2"/>
    <x v="0"/>
    <x v="1"/>
    <x v="1"/>
    <n v="217000001"/>
    <s v="21701"/>
    <x v="1"/>
    <x v="0"/>
    <x v="0"/>
    <s v="21"/>
    <x v="0"/>
    <x v="0"/>
    <s v="P50012125E4"/>
    <n v="2100"/>
    <x v="5"/>
    <s v="217"/>
    <x v="1"/>
    <n v="51210"/>
    <n v="5217011"/>
    <s v="PROPIOS5217011"/>
    <s v="5217011 Materiales y útiles de enseñanza"/>
    <n v="16448.85354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9587.65"/>
    <m/>
    <n v="0"/>
    <n v="0"/>
    <n v="-9587.65"/>
    <n v="-9587.65"/>
    <n v="0"/>
    <n v="-9587.65"/>
    <n v="6861.2035400000041"/>
    <n v="0"/>
    <n v="6861.2"/>
    <n v="6861.2"/>
    <n v="6861.2"/>
    <s v="0.00"/>
    <s v="0.00"/>
    <s v="0.00"/>
    <s v="0.00"/>
    <s v="0.00"/>
    <s v="0.00"/>
    <s v="0.00"/>
    <n v="6861.2"/>
    <s v="0.00"/>
    <s v="0.00"/>
    <s v="0.00"/>
    <s v="0.00"/>
    <s v="0.00"/>
    <n v="6861.2"/>
    <x v="0"/>
    <n v="3.5400000042500324E-3"/>
  </r>
  <r>
    <x v="1"/>
    <x v="2"/>
    <x v="0"/>
    <x v="1"/>
    <x v="1"/>
    <n v="221000001"/>
    <s v="22101"/>
    <x v="1"/>
    <x v="0"/>
    <x v="0"/>
    <s v="22"/>
    <x v="0"/>
    <x v="0"/>
    <s v="P50012225E4"/>
    <n v="2200"/>
    <x v="6"/>
    <s v="221"/>
    <x v="1"/>
    <n v="51220"/>
    <n v="5221011"/>
    <s v="PROPIOS5221011"/>
    <s v="5221011 Productos alimenticios para el personal en las instalaciones de las Dependencias y entidades"/>
    <n v="461525.41893500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217.4"/>
    <n v="86217.4"/>
    <x v="0"/>
    <x v="0"/>
    <n v="86217.4"/>
    <x v="0"/>
    <x v="0"/>
    <x v="0"/>
    <x v="0"/>
    <x v="0"/>
    <x v="0"/>
    <m/>
    <m/>
    <m/>
    <m/>
    <m/>
    <n v="-769"/>
    <n v="-200000"/>
    <n v="36177.83"/>
    <m/>
    <n v="0"/>
    <n v="0"/>
    <n v="-164591.16999999998"/>
    <n v="-164591.16999999998"/>
    <n v="86217.4"/>
    <n v="-78373.76999999999"/>
    <n v="383151.6489350003"/>
    <n v="0"/>
    <n v="383151.64999999991"/>
    <n v="383151.64999999991"/>
    <n v="383151.64999999991"/>
    <n v="140.00000000000068"/>
    <n v="3447.6"/>
    <n v="9409.32"/>
    <n v="27844.47"/>
    <n v="44706.11"/>
    <n v="35123.32"/>
    <n v="29041.59"/>
    <n v="29336.15"/>
    <n v="18409.250000000004"/>
    <n v="38676.050000000003"/>
    <n v="60800.390000000007"/>
    <n v="86217.400000000023"/>
    <n v="86217.400000000023"/>
    <n v="296934.24999999971"/>
    <x v="0"/>
    <n v="-1.0649996111169457E-3"/>
  </r>
  <r>
    <x v="1"/>
    <x v="2"/>
    <x v="0"/>
    <x v="1"/>
    <x v="1"/>
    <n v="223000001"/>
    <s v="22301"/>
    <x v="1"/>
    <x v="0"/>
    <x v="0"/>
    <s v="22"/>
    <x v="0"/>
    <x v="0"/>
    <s v="P50012225E4"/>
    <n v="2200"/>
    <x v="6"/>
    <s v="223"/>
    <x v="1"/>
    <n v="51220"/>
    <n v="5223011"/>
    <s v="PROPIOS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69"/>
    <m/>
    <m/>
    <m/>
    <n v="0"/>
    <n v="0"/>
    <n v="769"/>
    <n v="769"/>
    <n v="0"/>
    <n v="769"/>
    <n v="769"/>
    <n v="0"/>
    <n v="769"/>
    <n v="769"/>
    <n v="769"/>
    <s v="0.00"/>
    <s v="0.00"/>
    <s v="0.00"/>
    <s v="0.00"/>
    <s v="0.00"/>
    <s v="0.00"/>
    <s v="0.00"/>
    <s v="0.00"/>
    <n v="769"/>
    <s v="0.00"/>
    <s v="0.00"/>
    <s v="0.00"/>
    <s v="0.00"/>
    <n v="769"/>
    <x v="0"/>
    <n v="0"/>
  </r>
  <r>
    <x v="1"/>
    <x v="2"/>
    <x v="0"/>
    <x v="1"/>
    <x v="1"/>
    <n v="241000001"/>
    <s v="24101"/>
    <x v="1"/>
    <x v="0"/>
    <x v="0"/>
    <s v="24"/>
    <x v="0"/>
    <x v="0"/>
    <s v="P50012425E4"/>
    <n v="2400"/>
    <x v="8"/>
    <s v="241"/>
    <x v="1"/>
    <n v="51240"/>
    <n v="5241011"/>
    <s v="PROPIOS5241011"/>
    <s v="5241011 Productos minerales no metálicos"/>
    <n v="25361.2075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9"/>
    <x v="0"/>
    <n v="-1810.01"/>
    <m/>
    <n v="497.2"/>
    <n v="4640"/>
    <m/>
    <m/>
    <n v="130000"/>
    <n v="-1936"/>
    <m/>
    <n v="-3818.42"/>
    <n v="5137.2"/>
    <n v="128064"/>
    <n v="129382.78"/>
    <n v="0"/>
    <n v="129382.78"/>
    <n v="154743.98756400001"/>
    <n v="0"/>
    <n v="154743.99"/>
    <n v="154743.99"/>
    <n v="154743.99"/>
    <s v="0.00"/>
    <s v="0.00"/>
    <n v="5103.99"/>
    <s v="0.00"/>
    <n v="12296"/>
    <n v="4640"/>
    <n v="4640"/>
    <s v="0.00"/>
    <s v="0.00"/>
    <n v="128064"/>
    <s v="0.00"/>
    <s v="0.00"/>
    <s v="0.00"/>
    <n v="154743.99"/>
    <x v="0"/>
    <n v="-2.4359999806620181E-3"/>
  </r>
  <r>
    <x v="1"/>
    <x v="2"/>
    <x v="0"/>
    <x v="1"/>
    <x v="1"/>
    <n v="241000001"/>
    <s v="24201"/>
    <x v="1"/>
    <x v="0"/>
    <x v="0"/>
    <s v="24"/>
    <x v="0"/>
    <x v="0"/>
    <s v="P50012425E4"/>
    <n v="2400"/>
    <x v="8"/>
    <s v="242"/>
    <x v="1"/>
    <n v="51240"/>
    <n v="5242011"/>
    <s v="PROPIOS5242011"/>
    <s v="5242011 Cemento y productos de concret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01.76"/>
    <n v="3401.76"/>
    <x v="0"/>
    <x v="0"/>
    <n v="3401.76"/>
    <x v="0"/>
    <x v="0"/>
    <x v="0"/>
    <x v="0"/>
    <x v="10"/>
    <x v="0"/>
    <n v="1810.01"/>
    <m/>
    <n v="1849.85"/>
    <m/>
    <m/>
    <n v="2923.2"/>
    <m/>
    <n v="2489.94"/>
    <m/>
    <n v="3532.6099999999997"/>
    <n v="1849.85"/>
    <n v="5413.1399999999994"/>
    <n v="10795.6"/>
    <n v="3401.76"/>
    <n v="14197.359999999999"/>
    <n v="14197.359999999999"/>
    <n v="0"/>
    <n v="14197.360000000002"/>
    <n v="14197.360000000002"/>
    <n v="14197.360000000002"/>
    <s v="0.00"/>
    <n v="1722.6"/>
    <s v="0.00"/>
    <n v="1810.01"/>
    <s v="0.00"/>
    <n v="1849.85"/>
    <s v="0.00"/>
    <s v="0.00"/>
    <n v="2923.2"/>
    <s v="0.00"/>
    <n v="2489.94"/>
    <n v="3401.76"/>
    <n v="3401.76"/>
    <n v="10795.6"/>
    <x v="0"/>
    <n v="0"/>
  </r>
  <r>
    <x v="1"/>
    <x v="2"/>
    <x v="0"/>
    <x v="1"/>
    <x v="1"/>
    <n v="243000001"/>
    <s v="24301"/>
    <x v="1"/>
    <x v="0"/>
    <x v="0"/>
    <s v="24"/>
    <x v="0"/>
    <x v="0"/>
    <s v="P50012425E4"/>
    <n v="2400"/>
    <x v="8"/>
    <s v="243"/>
    <x v="1"/>
    <n v="51240"/>
    <n v="5243011"/>
    <s v="PROPIOS5243011"/>
    <s v="5243011 Cal, yeso y productos de yes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44"/>
    <m/>
    <m/>
    <m/>
    <n v="0"/>
    <n v="0"/>
    <n v="1044"/>
    <n v="1044"/>
    <n v="0"/>
    <n v="1044"/>
    <n v="1044"/>
    <n v="0"/>
    <n v="1044"/>
    <n v="1044"/>
    <n v="1044"/>
    <s v="0.00"/>
    <s v="0.00"/>
    <s v="0.00"/>
    <s v="0.00"/>
    <s v="0.00"/>
    <s v="0.00"/>
    <s v="0.00"/>
    <s v="0.00"/>
    <n v="1044"/>
    <s v="0.00"/>
    <s v="0.00"/>
    <s v="0.00"/>
    <s v="0.00"/>
    <n v="1044"/>
    <x v="0"/>
    <n v="0"/>
  </r>
  <r>
    <x v="1"/>
    <x v="2"/>
    <x v="0"/>
    <x v="1"/>
    <x v="1"/>
    <n v="244000001"/>
    <s v="24401"/>
    <x v="1"/>
    <x v="0"/>
    <x v="0"/>
    <s v="24"/>
    <x v="0"/>
    <x v="0"/>
    <s v="P50012425E4"/>
    <n v="2400"/>
    <x v="8"/>
    <s v="244"/>
    <x v="1"/>
    <n v="51240"/>
    <n v="5244011"/>
    <s v="PROPIOS5244011"/>
    <s v="5244011 Madera y productos de madera"/>
    <n v="4461.538837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11.74"/>
    <n v="1500"/>
    <n v="414.03"/>
    <m/>
    <n v="0"/>
    <n v="0"/>
    <n v="2125.77"/>
    <n v="2125.77"/>
    <n v="0"/>
    <n v="2125.77"/>
    <n v="6587.3088370000005"/>
    <n v="0"/>
    <n v="6587.3099999999995"/>
    <n v="6587.3099999999995"/>
    <n v="6587.3099999999995"/>
    <s v="0.00"/>
    <s v="0.00"/>
    <n v="3828"/>
    <n v="590.07999999999993"/>
    <s v="0.00"/>
    <s v="0.00"/>
    <s v="0.00"/>
    <s v="0.00"/>
    <n v="255.2"/>
    <n v="560"/>
    <n v="1354.03"/>
    <s v="0.00"/>
    <s v="0.00"/>
    <n v="6587.3099999999995"/>
    <x v="0"/>
    <n v="-1.1629999989963835E-3"/>
  </r>
  <r>
    <x v="1"/>
    <x v="2"/>
    <x v="0"/>
    <x v="1"/>
    <x v="1"/>
    <n v="245000001"/>
    <s v="24501"/>
    <x v="1"/>
    <x v="0"/>
    <x v="0"/>
    <s v="24"/>
    <x v="0"/>
    <x v="0"/>
    <s v="P50012425E4"/>
    <n v="2400"/>
    <x v="8"/>
    <s v="245"/>
    <x v="1"/>
    <n v="51240"/>
    <n v="5245011"/>
    <s v="PROPIOS5245011"/>
    <s v="5245011 Vidrio y productos de vidrio"/>
    <n v="13158.02068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60"/>
    <n v="4060"/>
    <x v="0"/>
    <x v="0"/>
    <n v="4060"/>
    <x v="0"/>
    <x v="0"/>
    <x v="0"/>
    <x v="0"/>
    <x v="0"/>
    <x v="0"/>
    <m/>
    <m/>
    <n v="-3184.8199999999997"/>
    <n v="-4640"/>
    <n v="-50"/>
    <n v="-4178.9399999999996"/>
    <n v="166.35"/>
    <m/>
    <m/>
    <n v="0"/>
    <n v="-7874.82"/>
    <n v="-4012.5899999999997"/>
    <n v="-11887.409999999998"/>
    <n v="4060"/>
    <n v="-7827.41"/>
    <n v="5330.6106800000016"/>
    <n v="0"/>
    <n v="5330.61"/>
    <n v="5330.61"/>
    <n v="5330.61"/>
    <s v="0.00"/>
    <s v="0.00"/>
    <s v="0.00"/>
    <n v="980.61"/>
    <s v="0.00"/>
    <s v="0.00"/>
    <s v="0.00"/>
    <s v="0.00"/>
    <s v="0.00"/>
    <n v="290"/>
    <s v="0.00"/>
    <n v="4060"/>
    <n v="4060"/>
    <n v="1270.6100000000001"/>
    <x v="0"/>
    <n v="6.8000000192114385E-4"/>
  </r>
  <r>
    <x v="1"/>
    <x v="2"/>
    <x v="0"/>
    <x v="1"/>
    <x v="1"/>
    <n v="246000001"/>
    <s v="24601"/>
    <x v="1"/>
    <x v="0"/>
    <x v="0"/>
    <s v="24"/>
    <x v="0"/>
    <x v="0"/>
    <s v="P50012425E4"/>
    <n v="2400"/>
    <x v="8"/>
    <s v="246"/>
    <x v="1"/>
    <n v="51240"/>
    <n v="5246011"/>
    <s v="PROPIO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1"/>
    <x v="0"/>
    <m/>
    <m/>
    <m/>
    <m/>
    <m/>
    <m/>
    <m/>
    <m/>
    <m/>
    <n v="285.81"/>
    <n v="0"/>
    <n v="0"/>
    <n v="285.81"/>
    <n v="0"/>
    <n v="285.81"/>
    <n v="285.81"/>
    <n v="0"/>
    <n v="285.81"/>
    <n v="285.81"/>
    <n v="285.81"/>
    <s v="0.00"/>
    <n v="285.81"/>
    <s v="0.00"/>
    <s v="0.00"/>
    <s v="0.00"/>
    <s v="0.00"/>
    <s v="0.00"/>
    <s v="0.00"/>
    <s v="0.00"/>
    <s v="0.00"/>
    <s v="0.00"/>
    <s v="0.00"/>
    <s v="0.00"/>
    <n v="285.81"/>
    <x v="0"/>
    <n v="0"/>
  </r>
  <r>
    <x v="1"/>
    <x v="2"/>
    <x v="0"/>
    <x v="1"/>
    <x v="1"/>
    <n v="247000001"/>
    <s v="24701"/>
    <x v="1"/>
    <x v="0"/>
    <x v="0"/>
    <s v="24"/>
    <x v="0"/>
    <x v="0"/>
    <s v="P50012425E4"/>
    <n v="2400"/>
    <x v="8"/>
    <s v="247"/>
    <x v="1"/>
    <n v="51240"/>
    <n v="5247011"/>
    <s v="PROPIOS5247011"/>
    <s v="5247011 Artículos metálicos para la construcción"/>
    <n v="23172.765924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52.36"/>
    <n v="13452.36"/>
    <x v="0"/>
    <x v="0"/>
    <n v="13452.36"/>
    <x v="0"/>
    <x v="0"/>
    <x v="0"/>
    <x v="0"/>
    <x v="0"/>
    <x v="0"/>
    <m/>
    <m/>
    <n v="837.77"/>
    <n v="1008.54"/>
    <n v="5000"/>
    <n v="6849.94"/>
    <n v="3298.86"/>
    <n v="7912.61"/>
    <n v="1653.44"/>
    <n v="0"/>
    <n v="6846.3099999999995"/>
    <n v="19714.849999999999"/>
    <n v="26561.16"/>
    <n v="13452.36"/>
    <n v="40013.519999999997"/>
    <n v="63186.285923999996"/>
    <n v="0"/>
    <n v="63186.29"/>
    <n v="63186.29"/>
    <n v="63186.29"/>
    <s v="0.00"/>
    <n v="174.28"/>
    <n v="846.18999999999994"/>
    <n v="6150.32"/>
    <n v="567.9"/>
    <n v="16271.85"/>
    <n v="1008.54"/>
    <n v="4974.87"/>
    <n v="6875.07"/>
    <n v="3298.8599999999997"/>
    <n v="7912.61"/>
    <n v="15105.8"/>
    <n v="15105.8"/>
    <n v="48080.490000000005"/>
    <x v="0"/>
    <n v="-4.0760000047157519E-3"/>
  </r>
  <r>
    <x v="1"/>
    <x v="2"/>
    <x v="0"/>
    <x v="1"/>
    <x v="1"/>
    <n v="248000001"/>
    <s v="24801"/>
    <x v="1"/>
    <x v="0"/>
    <x v="0"/>
    <s v="24"/>
    <x v="0"/>
    <x v="0"/>
    <s v="P50012425E4"/>
    <n v="2400"/>
    <x v="8"/>
    <s v="248"/>
    <x v="1"/>
    <n v="51240"/>
    <n v="5248011"/>
    <s v="PROPIOS5248011"/>
    <s v="5248011 Materiales complementarios "/>
    <n v="21137.8461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4.02"/>
    <n v="3104.02"/>
    <x v="0"/>
    <x v="0"/>
    <n v="3104.02"/>
    <x v="0"/>
    <x v="0"/>
    <x v="0"/>
    <x v="0"/>
    <x v="0"/>
    <x v="0"/>
    <m/>
    <n v="-7122.24"/>
    <m/>
    <m/>
    <m/>
    <n v="200000"/>
    <n v="-25963.96"/>
    <n v="-21981.239999999998"/>
    <m/>
    <n v="0"/>
    <n v="-7122.24"/>
    <n v="152054.80000000002"/>
    <n v="144932.56000000003"/>
    <n v="3104.02"/>
    <n v="148036.58000000002"/>
    <n v="169174.42610000001"/>
    <n v="0"/>
    <n v="169174.42999999996"/>
    <n v="169174.42999999996"/>
    <n v="169174.42999999996"/>
    <s v="0.00"/>
    <n v="1392"/>
    <n v="522"/>
    <n v="3400"/>
    <n v="2248.9"/>
    <n v="2969.6"/>
    <n v="899"/>
    <s v="0.00"/>
    <n v="133666.53999999998"/>
    <n v="20121.089999999997"/>
    <n v="851.28"/>
    <n v="3104.02"/>
    <n v="3104.02"/>
    <n v="166070.40999999995"/>
    <x v="0"/>
    <n v="-3.8999999524094164E-3"/>
  </r>
  <r>
    <x v="1"/>
    <x v="2"/>
    <x v="0"/>
    <x v="1"/>
    <x v="1"/>
    <n v="249000001"/>
    <s v="24902"/>
    <x v="1"/>
    <x v="0"/>
    <x v="0"/>
    <s v="24"/>
    <x v="0"/>
    <x v="0"/>
    <s v="P50012425E4"/>
    <n v="2400"/>
    <x v="8"/>
    <s v="249"/>
    <x v="1"/>
    <n v="51240"/>
    <n v="5249021"/>
    <s v="PROPIOS5249021"/>
    <s v="5249021 Otros materiales y artículos de construcción y reparación"/>
    <n v="71787.7693540000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242.11"/>
    <n v="49242.11"/>
    <x v="0"/>
    <x v="0"/>
    <n v="49242.11"/>
    <x v="0"/>
    <x v="0"/>
    <x v="0"/>
    <x v="0"/>
    <x v="12"/>
    <x v="0"/>
    <n v="23284.92"/>
    <n v="7122.24"/>
    <n v="135418.18"/>
    <n v="3728.83"/>
    <n v="5000"/>
    <n v="50000"/>
    <n v="41998.75"/>
    <n v="10536.359999999999"/>
    <n v="45"/>
    <n v="13031.819999999998"/>
    <n v="151269.24999999997"/>
    <n v="102580.11"/>
    <n v="266881.18"/>
    <n v="49242.11"/>
    <n v="316123.28999999998"/>
    <n v="387911.05935400003"/>
    <n v="0"/>
    <n v="387911.05999999988"/>
    <n v="387911.05999999988"/>
    <n v="387911.05999999988"/>
    <n v="369.76"/>
    <n v="3706.3500000000004"/>
    <n v="48721.409999999996"/>
    <n v="32022.07"/>
    <n v="7122.24"/>
    <n v="135418.18"/>
    <n v="3728.83"/>
    <n v="4777.43"/>
    <n v="46421.84"/>
    <n v="45799.48"/>
    <n v="10536.36"/>
    <n v="49287.11"/>
    <n v="49287.11"/>
    <n v="338623.95"/>
    <x v="0"/>
    <n v="-6.4599985489621758E-4"/>
  </r>
  <r>
    <x v="1"/>
    <x v="2"/>
    <x v="0"/>
    <x v="1"/>
    <x v="1"/>
    <n v="251000001"/>
    <s v="25101"/>
    <x v="1"/>
    <x v="0"/>
    <x v="0"/>
    <s v="25"/>
    <x v="0"/>
    <x v="0"/>
    <s v="P50012525E4"/>
    <n v="2400"/>
    <x v="8"/>
    <s v="251"/>
    <x v="1"/>
    <n v="51250"/>
    <n v="5251011"/>
    <s v="PROPIOS5251011"/>
    <s v="5251011 Productos químicos básicos "/>
    <n v="4495.96686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310"/>
    <m/>
    <n v="-1008.54"/>
    <m/>
    <m/>
    <m/>
    <n v="-1278.1500000000001"/>
    <m/>
    <n v="0"/>
    <n v="-1318.54"/>
    <n v="-1278.1500000000001"/>
    <n v="-2596.69"/>
    <n v="0"/>
    <n v="-2596.69"/>
    <n v="1899.2768600000004"/>
    <n v="0"/>
    <n v="1899.28"/>
    <n v="1899.28"/>
    <n v="1899.28"/>
    <s v="0.00"/>
    <n v="254.4"/>
    <s v="0.00"/>
    <s v="0.00"/>
    <s v="0.00"/>
    <n v="1426.8"/>
    <s v="0.00"/>
    <s v="0.00"/>
    <s v="0.00"/>
    <n v="218.08"/>
    <s v="0.00"/>
    <s v="0.00"/>
    <s v="0.00"/>
    <n v="1899.28"/>
    <x v="0"/>
    <n v="-3.1399999995755934E-3"/>
  </r>
  <r>
    <x v="1"/>
    <x v="2"/>
    <x v="0"/>
    <x v="1"/>
    <x v="1"/>
    <n v="252000001"/>
    <s v="25101"/>
    <x v="1"/>
    <x v="0"/>
    <x v="0"/>
    <s v="25"/>
    <x v="0"/>
    <x v="0"/>
    <s v="P50012525E4"/>
    <n v="2500"/>
    <x v="9"/>
    <s v="252"/>
    <x v="1"/>
    <n v="51250"/>
    <n v="5251011"/>
    <s v="PROPIOS5251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"/>
    <m/>
    <m/>
    <n v="-310"/>
    <m/>
    <m/>
    <m/>
    <m/>
    <m/>
    <n v="0"/>
    <n v="0"/>
    <n v="0"/>
    <n v="0"/>
    <n v="0"/>
    <n v="0"/>
    <n v="0"/>
    <n v="0"/>
    <m/>
    <m/>
    <m/>
    <m/>
    <m/>
    <m/>
    <s v="0.00"/>
    <m/>
    <s v="0.00"/>
    <s v="0.00"/>
    <s v="0.00"/>
    <m/>
    <s v="0.00"/>
    <s v="0.00"/>
    <m/>
    <n v="0"/>
    <x v="0"/>
    <n v="0"/>
  </r>
  <r>
    <x v="1"/>
    <x v="2"/>
    <x v="0"/>
    <x v="1"/>
    <x v="1"/>
    <n v="294000001"/>
    <s v="29301"/>
    <x v="1"/>
    <x v="0"/>
    <x v="0"/>
    <s v="29"/>
    <x v="0"/>
    <x v="0"/>
    <s v="P50012925E4"/>
    <n v="2900"/>
    <x v="12"/>
    <s v="293"/>
    <x v="1"/>
    <n v="51290"/>
    <n v="5293011"/>
    <s v="PROPIOS5293011"/>
    <s v="5293011 Refacciones y accesorios menores de mobiliario y equipo de administración, educacional y recreativ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m/>
    <n v="0"/>
    <n v="5000"/>
    <n v="-2000.14"/>
    <m/>
    <n v="0"/>
    <n v="0"/>
    <n v="2999.8599999999997"/>
    <n v="2999.8599999999997"/>
    <n v="0"/>
    <n v="2999.8599999999997"/>
    <n v="2999.8599999999997"/>
    <n v="0"/>
    <n v="2999.86"/>
    <n v="2999.86"/>
    <n v="2999.86"/>
    <s v="0.00"/>
    <s v="0.00"/>
    <s v="0.00"/>
    <s v="0.00"/>
    <s v="0.00"/>
    <s v="0.00"/>
    <s v="0.00"/>
    <s v="0.00"/>
    <s v="0.00"/>
    <n v="2999.86"/>
    <s v="0.00"/>
    <s v="0.00"/>
    <s v="0.00"/>
    <n v="2999.86"/>
    <x v="0"/>
    <n v="0"/>
  </r>
  <r>
    <x v="1"/>
    <x v="2"/>
    <x v="0"/>
    <x v="1"/>
    <x v="1"/>
    <n v="294000001"/>
    <s v="29401"/>
    <x v="1"/>
    <x v="0"/>
    <x v="0"/>
    <s v="29"/>
    <x v="0"/>
    <x v="0"/>
    <s v="P50012925E4"/>
    <n v="2900"/>
    <x v="12"/>
    <s v="294"/>
    <x v="1"/>
    <n v="51290"/>
    <n v="5294011"/>
    <s v="PROPIOS5294011"/>
    <s v="5294011 Refacciones y accesorios menores de equipo de cómputo y tecnologías de la información"/>
    <n v="93169.399764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25.06"/>
    <n v="21625.06"/>
    <x v="0"/>
    <x v="0"/>
    <n v="21625.06"/>
    <x v="0"/>
    <x v="0"/>
    <x v="0"/>
    <x v="0"/>
    <x v="0"/>
    <x v="0"/>
    <m/>
    <m/>
    <m/>
    <n v="-3949.23"/>
    <m/>
    <n v="-9284.09"/>
    <m/>
    <n v="-23952.35"/>
    <m/>
    <n v="0"/>
    <n v="-3949.23"/>
    <n v="-33236.44"/>
    <n v="-37185.67"/>
    <n v="21625.06"/>
    <n v="-15560.61"/>
    <n v="77608.789764000016"/>
    <m/>
    <n v="77608.789999999994"/>
    <n v="77608.789999999994"/>
    <n v="77608.789999999994"/>
    <s v="0.00"/>
    <s v="0.00"/>
    <n v="12929.24"/>
    <n v="3036"/>
    <n v="3612.5999999999995"/>
    <n v="1995.9999999999998"/>
    <n v="10048.449999999999"/>
    <n v="8466.5700000000015"/>
    <n v="11277.55"/>
    <n v="4109"/>
    <n v="508.32"/>
    <n v="21625.06"/>
    <n v="21625.06"/>
    <n v="55983.729999999996"/>
    <x v="0"/>
    <n v="-2.3599997803103179E-4"/>
  </r>
  <r>
    <x v="1"/>
    <x v="2"/>
    <x v="0"/>
    <x v="1"/>
    <x v="1"/>
    <n v="253000001"/>
    <s v="25303"/>
    <x v="1"/>
    <x v="0"/>
    <x v="0"/>
    <s v="25"/>
    <x v="0"/>
    <x v="0"/>
    <s v="P50012525E4"/>
    <n v="2500"/>
    <x v="9"/>
    <s v="253"/>
    <x v="1"/>
    <n v="51250"/>
    <n v="5253031"/>
    <s v="PROPIOS5253031"/>
    <s v="5253031 Medicinas y productos farmacéuticos"/>
    <n v="73708.681458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33.75"/>
    <n v="12833.75"/>
    <x v="0"/>
    <x v="0"/>
    <n v="12833.75"/>
    <x v="0"/>
    <x v="0"/>
    <x v="0"/>
    <x v="0"/>
    <x v="0"/>
    <x v="0"/>
    <m/>
    <m/>
    <m/>
    <m/>
    <m/>
    <m/>
    <n v="-5003"/>
    <n v="-27356.9"/>
    <m/>
    <n v="0"/>
    <n v="0"/>
    <n v="-32359.9"/>
    <n v="-32359.9"/>
    <n v="12833.75"/>
    <n v="-19526.150000000001"/>
    <n v="54182.531458999998"/>
    <m/>
    <n v="54182.530000000006"/>
    <n v="54182.530000000006"/>
    <n v="54182.530000000006"/>
    <s v="0.00"/>
    <n v="2788.9"/>
    <s v="0.00"/>
    <n v="10455.4"/>
    <s v="0.00"/>
    <n v="7727.7000000000007"/>
    <n v="595.29999999999995"/>
    <n v="5632.8"/>
    <n v="5911.24"/>
    <s v="0.00"/>
    <n v="8237.44"/>
    <n v="12833.75"/>
    <n v="12833.75"/>
    <n v="41348.78"/>
    <x v="0"/>
    <n v="1.4589999918825924E-3"/>
  </r>
  <r>
    <x v="1"/>
    <x v="2"/>
    <x v="0"/>
    <x v="1"/>
    <x v="1"/>
    <n v="255000001"/>
    <s v="25503"/>
    <x v="1"/>
    <x v="0"/>
    <x v="0"/>
    <s v="25"/>
    <x v="0"/>
    <x v="0"/>
    <s v="P50012525E4"/>
    <n v="2500"/>
    <x v="9"/>
    <s v="255"/>
    <x v="1"/>
    <n v="51250"/>
    <n v="5255031"/>
    <s v="PROPIOS5255031"/>
    <s v="5255031 Materiales, accesorios y suministros de laboratorio médico"/>
    <n v="372543.614709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882.2"/>
    <n v="45882.2"/>
    <x v="0"/>
    <x v="0"/>
    <n v="45882.2"/>
    <x v="0"/>
    <x v="0"/>
    <x v="0"/>
    <x v="0"/>
    <x v="0"/>
    <x v="0"/>
    <n v="-23284.92"/>
    <n v="-8561.4699999999993"/>
    <n v="-62259.270000000004"/>
    <n v="-9892.18"/>
    <n v="-38000"/>
    <n v="150000"/>
    <n v="-92650.760000000009"/>
    <n v="150277.21"/>
    <m/>
    <n v="-23284.92"/>
    <n v="-118712.92000000001"/>
    <n v="207626.44999999998"/>
    <n v="65628.609999999986"/>
    <n v="45882.2"/>
    <n v="111510.80999999997"/>
    <n v="484054.42470900004"/>
    <m/>
    <n v="484054.41999999981"/>
    <n v="484054.41999999981"/>
    <n v="484054.41999999981"/>
    <s v="0.00"/>
    <n v="15920.149999999998"/>
    <n v="26546.98"/>
    <n v="6667.34"/>
    <n v="6308.72"/>
    <n v="34705.949999999997"/>
    <n v="11651.529999999999"/>
    <n v="64064.58"/>
    <n v="31724.42"/>
    <n v="72816.31"/>
    <n v="167766.24"/>
    <n v="45882.2"/>
    <n v="45882.2"/>
    <n v="438172.21999999986"/>
    <x v="0"/>
    <n v="4.7090002335608006E-3"/>
  </r>
  <r>
    <x v="1"/>
    <x v="2"/>
    <x v="0"/>
    <x v="1"/>
    <x v="1"/>
    <n v="259000001"/>
    <s v="25902"/>
    <x v="1"/>
    <x v="0"/>
    <x v="0"/>
    <s v="25"/>
    <x v="0"/>
    <x v="0"/>
    <s v="P50012525E4"/>
    <n v="2500"/>
    <x v="9"/>
    <s v="259"/>
    <x v="1"/>
    <n v="51250"/>
    <n v="5259021"/>
    <s v="PROPIOS5259021"/>
    <s v="5259021 Otros productos químicos"/>
    <n v="7531.1581170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94.4799999999996"/>
    <n v="4594.4799999999996"/>
    <x v="0"/>
    <x v="0"/>
    <n v="4594.4799999999996"/>
    <x v="0"/>
    <x v="0"/>
    <x v="0"/>
    <x v="0"/>
    <x v="0"/>
    <x v="0"/>
    <n v="218.69"/>
    <m/>
    <n v="4501.96"/>
    <n v="220.4"/>
    <n v="3000"/>
    <n v="1923.04"/>
    <n v="15000"/>
    <n v="2630.59"/>
    <m/>
    <n v="218.69"/>
    <n v="7722.36"/>
    <n v="19553.63"/>
    <n v="27494.68"/>
    <n v="4594.4799999999996"/>
    <n v="32089.16"/>
    <n v="39620.318117000003"/>
    <n v="0"/>
    <n v="39620.32"/>
    <n v="39620.32"/>
    <n v="39620.32"/>
    <s v="0.00"/>
    <s v="0.00"/>
    <n v="5857.1900000000005"/>
    <n v="1892.66"/>
    <s v="0.00"/>
    <n v="4501.96"/>
    <n v="220.4"/>
    <n v="1651.84"/>
    <n v="3271.2"/>
    <n v="12468.59"/>
    <n v="5162"/>
    <n v="4594.4799999999996"/>
    <n v="4594.4799999999996"/>
    <n v="35025.839999999997"/>
    <x v="0"/>
    <n v="-1.8829999971785583E-3"/>
  </r>
  <r>
    <x v="1"/>
    <x v="2"/>
    <x v="0"/>
    <x v="1"/>
    <x v="1"/>
    <n v="254000001"/>
    <s v="25401"/>
    <x v="1"/>
    <x v="0"/>
    <x v="0"/>
    <s v="25"/>
    <x v="0"/>
    <x v="0"/>
    <s v="P50012525E4"/>
    <n v="2500"/>
    <x v="9"/>
    <s v="254"/>
    <x v="1"/>
    <n v="51250"/>
    <n v="5254011"/>
    <s v="PROPIOS5254011"/>
    <s v="5254011 Material de curación y sutura"/>
    <n v="22927.398599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218.69"/>
    <m/>
    <m/>
    <m/>
    <m/>
    <n v="511.11"/>
    <n v="5000"/>
    <n v="2596.1799999999998"/>
    <m/>
    <n v="-218.69"/>
    <n v="0"/>
    <n v="8107.2899999999991"/>
    <n v="7888.6"/>
    <n v="0"/>
    <n v="7888.5999999999995"/>
    <n v="30815.998599000002"/>
    <n v="0"/>
    <n v="30816.000000000004"/>
    <n v="30816.000000000004"/>
    <n v="30816.000000000004"/>
    <s v="0.00"/>
    <s v="0.00"/>
    <n v="2190.15"/>
    <n v="4723.8599999999997"/>
    <n v="2147.23"/>
    <n v="9445.26"/>
    <s v="0.00"/>
    <n v="443"/>
    <n v="4270.32"/>
    <n v="3677.8100000000004"/>
    <n v="3918.37"/>
    <s v="0.00"/>
    <s v="0.00"/>
    <n v="30816"/>
    <x v="0"/>
    <n v="-1.4010000013513491E-3"/>
  </r>
  <r>
    <x v="1"/>
    <x v="2"/>
    <x v="0"/>
    <x v="1"/>
    <x v="1"/>
    <n v="261000001"/>
    <s v="26101"/>
    <x v="1"/>
    <x v="0"/>
    <x v="0"/>
    <s v="26"/>
    <x v="0"/>
    <x v="0"/>
    <s v="P50012625E4"/>
    <n v="2600"/>
    <x v="10"/>
    <s v="261"/>
    <x v="1"/>
    <n v="51260"/>
    <n v="5261011"/>
    <s v="PROPIOS5261011"/>
    <s v="5261011 Combustibles, lubricantes y aditivos para vehíc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5"/>
    <x v="13"/>
    <x v="7"/>
    <n v="8860.7900000000009"/>
    <n v="8561.4699999999993"/>
    <n v="7757.31"/>
    <n v="9778.18"/>
    <n v="15000"/>
    <m/>
    <n v="6650.76"/>
    <n v="4017.8"/>
    <m/>
    <n v="28940.99"/>
    <n v="41096.959999999999"/>
    <n v="10668.560000000001"/>
    <n v="80706.509999999995"/>
    <n v="0"/>
    <n v="80706.509999999995"/>
    <n v="80706.509999999995"/>
    <n v="0"/>
    <n v="80706.510000000024"/>
    <n v="80706.510000000024"/>
    <n v="80706.510000000024"/>
    <n v="419.4"/>
    <n v="10253.099999999999"/>
    <n v="9407.7000000000007"/>
    <n v="8860.7900000000009"/>
    <n v="8561.4699999999993"/>
    <n v="7757.31"/>
    <n v="9778.18"/>
    <n v="8067.95"/>
    <n v="6450.53"/>
    <n v="7132.28"/>
    <n v="4017.8"/>
    <s v="0.00"/>
    <s v="0.00"/>
    <n v="80706.509999999995"/>
    <x v="0"/>
    <n v="0"/>
  </r>
  <r>
    <x v="1"/>
    <x v="2"/>
    <x v="0"/>
    <x v="1"/>
    <x v="1"/>
    <n v="271000001"/>
    <s v="27101"/>
    <x v="1"/>
    <x v="0"/>
    <x v="0"/>
    <s v="27"/>
    <x v="0"/>
    <x v="0"/>
    <s v="P50012725E4"/>
    <n v="2700"/>
    <x v="11"/>
    <s v="271"/>
    <x v="1"/>
    <n v="51270"/>
    <n v="5271011"/>
    <s v="PROPIOS5271011"/>
    <s v="5271011 Vestuario y uniformes"/>
    <n v="156935.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56.8"/>
    <n v="15056.8"/>
    <x v="0"/>
    <x v="0"/>
    <n v="15056.8"/>
    <x v="0"/>
    <x v="0"/>
    <x v="0"/>
    <x v="0"/>
    <x v="0"/>
    <x v="0"/>
    <m/>
    <m/>
    <n v="-85418.18"/>
    <m/>
    <n v="-375.75"/>
    <m/>
    <m/>
    <n v="26428.15"/>
    <m/>
    <n v="0"/>
    <n v="-85793.93"/>
    <n v="26428.15"/>
    <n v="-59365.779999999992"/>
    <n v="15056.8"/>
    <n v="-44308.979999999989"/>
    <n v="112626.02060000002"/>
    <n v="0"/>
    <n v="112626.02000000002"/>
    <n v="112626.02000000002"/>
    <n v="112626.02000000002"/>
    <s v="0.00"/>
    <n v="6612"/>
    <s v="0.00"/>
    <s v="0.00"/>
    <n v="359.6"/>
    <n v="8212.7999999999993"/>
    <n v="20839.86"/>
    <n v="13398"/>
    <n v="16699.36"/>
    <s v="0.00"/>
    <n v="31447.599999999999"/>
    <n v="15056.8"/>
    <n v="15056.8"/>
    <n v="97569.220000000016"/>
    <x v="0"/>
    <n v="5.9999999939464033E-4"/>
  </r>
  <r>
    <x v="1"/>
    <x v="2"/>
    <x v="0"/>
    <x v="1"/>
    <x v="1"/>
    <n v="272000001"/>
    <s v="27201"/>
    <x v="1"/>
    <x v="0"/>
    <x v="0"/>
    <s v="27"/>
    <x v="0"/>
    <x v="0"/>
    <s v="P50012725E4"/>
    <n v="2700"/>
    <x v="11"/>
    <s v="272"/>
    <x v="1"/>
    <n v="51270"/>
    <n v="5272011"/>
    <s v="PROPIOS5272011"/>
    <s v="5272011 Prendas de seguridad y protección personal "/>
    <n v="79021.1674560000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714.21"/>
    <n v="13714.21"/>
    <x v="0"/>
    <x v="0"/>
    <n v="13714.21"/>
    <x v="0"/>
    <x v="0"/>
    <x v="0"/>
    <x v="0"/>
    <x v="0"/>
    <x v="0"/>
    <m/>
    <m/>
    <m/>
    <m/>
    <m/>
    <n v="-77354.92"/>
    <n v="2039.05"/>
    <n v="5494.57"/>
    <m/>
    <n v="0"/>
    <n v="0"/>
    <n v="-69821.299999999988"/>
    <n v="-69821.299999999988"/>
    <n v="13714.21"/>
    <n v="-56107.089999999989"/>
    <n v="22914.077456000035"/>
    <n v="0"/>
    <n v="22914.079999999994"/>
    <n v="22914.079999999994"/>
    <n v="22914.079999999994"/>
    <s v="0.00"/>
    <n v="66.67"/>
    <n v="22.04"/>
    <s v="0.00"/>
    <s v="0.00"/>
    <s v="0.00"/>
    <n v="870"/>
    <n v="219.98"/>
    <n v="195.01"/>
    <n v="2331.6"/>
    <n v="5494.57"/>
    <n v="13714.210000000001"/>
    <n v="13714.210000000001"/>
    <n v="9199.8700000000008"/>
    <x v="0"/>
    <n v="-2.5439999590162188E-3"/>
  </r>
  <r>
    <x v="1"/>
    <x v="2"/>
    <x v="0"/>
    <x v="1"/>
    <x v="1"/>
    <n v="273000001"/>
    <s v="27301"/>
    <x v="1"/>
    <x v="0"/>
    <x v="0"/>
    <s v="27"/>
    <x v="0"/>
    <x v="0"/>
    <s v="P50012725E4"/>
    <n v="2700"/>
    <x v="11"/>
    <s v="273"/>
    <x v="1"/>
    <n v="51270"/>
    <n v="5273011"/>
    <s v="PROPIOS5273011"/>
    <s v="5273011 Artículos deportivos"/>
    <n v="49839.378722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74.16"/>
    <n v="3974.16"/>
    <x v="0"/>
    <x v="0"/>
    <n v="3974.16"/>
    <x v="0"/>
    <x v="0"/>
    <x v="0"/>
    <x v="0"/>
    <x v="0"/>
    <x v="0"/>
    <m/>
    <m/>
    <m/>
    <m/>
    <m/>
    <n v="-3078.41"/>
    <n v="-22039.05"/>
    <n v="-6316.04"/>
    <m/>
    <n v="0"/>
    <n v="0"/>
    <n v="-31433.5"/>
    <n v="-31433.5"/>
    <n v="3974.16"/>
    <n v="-27459.34"/>
    <n v="22380.038722000001"/>
    <n v="0"/>
    <n v="22380.039999999997"/>
    <n v="22380.039999999997"/>
    <n v="22380.039999999997"/>
    <s v="0.00"/>
    <s v="0.00"/>
    <s v="0.00"/>
    <s v="0.00"/>
    <s v="0.00"/>
    <n v="2296.8000000000002"/>
    <s v="0.00"/>
    <n v="116"/>
    <s v="0.00"/>
    <n v="1518.6"/>
    <n v="14474.48"/>
    <n v="3974.16"/>
    <n v="3974.16"/>
    <n v="18405.88"/>
    <x v="0"/>
    <n v="-1.2779999960912392E-3"/>
  </r>
  <r>
    <x v="1"/>
    <x v="2"/>
    <x v="0"/>
    <x v="1"/>
    <x v="1"/>
    <n v="274000001"/>
    <s v="27401"/>
    <x v="1"/>
    <x v="0"/>
    <x v="0"/>
    <s v="27"/>
    <x v="0"/>
    <x v="0"/>
    <s v="P50012725E4"/>
    <n v="2700"/>
    <x v="11"/>
    <s v="274"/>
    <x v="1"/>
    <n v="51270"/>
    <n v="5274011"/>
    <s v="PROPIOS5274011"/>
    <s v="5274011 Productos textiles"/>
    <n v="5163.253641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375.75"/>
    <m/>
    <m/>
    <m/>
    <n v="270"/>
    <n v="0"/>
    <n v="375.75"/>
    <n v="270"/>
    <n v="645.75"/>
    <n v="0"/>
    <n v="645.75"/>
    <n v="5809.0036410000002"/>
    <n v="0"/>
    <n v="5809"/>
    <n v="5809"/>
    <n v="5809"/>
    <s v="0.00"/>
    <s v="0.00"/>
    <s v="0.00"/>
    <n v="2668"/>
    <s v="0.00"/>
    <s v="0.00"/>
    <n v="1479"/>
    <n v="1392"/>
    <s v="0.00"/>
    <s v="0.00"/>
    <s v="0.00"/>
    <n v="270"/>
    <n v="270"/>
    <n v="5539"/>
    <x v="0"/>
    <n v="3.6410000002433662E-3"/>
  </r>
  <r>
    <x v="1"/>
    <x v="2"/>
    <x v="0"/>
    <x v="1"/>
    <x v="1"/>
    <n v="291000001"/>
    <s v="29101"/>
    <x v="1"/>
    <x v="0"/>
    <x v="0"/>
    <s v="29"/>
    <x v="0"/>
    <x v="0"/>
    <s v="P50012925E4"/>
    <n v="2900"/>
    <x v="12"/>
    <s v="291"/>
    <x v="1"/>
    <n v="51290"/>
    <n v="5291011"/>
    <s v="PROPIOS5291011"/>
    <s v="5291011 Herramientas menores"/>
    <n v="65497.347755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4"/>
    <x v="8"/>
    <n v="-3001.3599999999997"/>
    <n v="-847.49"/>
    <m/>
    <m/>
    <n v="5000"/>
    <n v="-245.91"/>
    <n v="5000"/>
    <n v="774.09"/>
    <n v="678.23"/>
    <n v="-4752.4799999999996"/>
    <n v="4152.51"/>
    <n v="6206.41"/>
    <n v="5606.4400000000005"/>
    <n v="0"/>
    <n v="5606.4400000000005"/>
    <n v="71103.787755000012"/>
    <n v="0"/>
    <n v="71103.789999999994"/>
    <n v="71103.789999999994"/>
    <n v="71103.789999999994"/>
    <n v="1878.9699999999998"/>
    <n v="4748.1400000000003"/>
    <n v="16739.47"/>
    <n v="4757.49"/>
    <n v="3695.57"/>
    <n v="20423.759999999998"/>
    <n v="1399.2400000000002"/>
    <n v="7744.58"/>
    <n v="2453.56"/>
    <n v="4933.54"/>
    <n v="1651.2400000000002"/>
    <n v="678.23"/>
    <n v="678.23"/>
    <n v="70425.560000000012"/>
    <x v="0"/>
    <n v="-2.2449999814853072E-3"/>
  </r>
  <r>
    <x v="1"/>
    <x v="2"/>
    <x v="0"/>
    <x v="1"/>
    <x v="1"/>
    <n v="292000001"/>
    <s v="29201"/>
    <x v="1"/>
    <x v="0"/>
    <x v="0"/>
    <s v="29"/>
    <x v="0"/>
    <x v="0"/>
    <s v="P50012925E4"/>
    <n v="2900"/>
    <x v="12"/>
    <s v="292"/>
    <x v="1"/>
    <n v="51290"/>
    <n v="5292011"/>
    <s v="PROPIOS5292011"/>
    <s v="5292011 Refacciones y accesorios menores de edificios"/>
    <n v="4423.781376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5"/>
    <x v="9"/>
    <n v="1469.36"/>
    <n v="847.49"/>
    <n v="10588"/>
    <n v="114"/>
    <n v="5000"/>
    <n v="245.91"/>
    <n v="15000"/>
    <n v="8722.52"/>
    <n v="66"/>
    <n v="1804.48"/>
    <n v="16549.489999999998"/>
    <n v="24034.43"/>
    <n v="42388.400000000009"/>
    <n v="0"/>
    <n v="42388.399999999994"/>
    <n v="46812.181375999993"/>
    <n v="0"/>
    <n v="46812.180000000008"/>
    <n v="46812.180000000008"/>
    <n v="46812.180000000008"/>
    <n v="215"/>
    <n v="4498.8999999999996"/>
    <n v="45"/>
    <n v="1469.3600000000001"/>
    <n v="847.49"/>
    <n v="10588"/>
    <n v="114"/>
    <n v="1282.6199999999999"/>
    <n v="3963.29"/>
    <n v="14699.619999999997"/>
    <n v="9022.9000000000015"/>
    <n v="66"/>
    <n v="66"/>
    <n v="46746.180000000008"/>
    <x v="0"/>
    <n v="1.3759999856119975E-3"/>
  </r>
  <r>
    <x v="1"/>
    <x v="2"/>
    <x v="0"/>
    <x v="1"/>
    <x v="1"/>
    <n v="296000001"/>
    <s v="29601"/>
    <x v="1"/>
    <x v="0"/>
    <x v="0"/>
    <s v="29"/>
    <x v="0"/>
    <x v="0"/>
    <s v="P50012925E4"/>
    <n v="2900"/>
    <x v="12"/>
    <s v="296"/>
    <x v="1"/>
    <n v="51290"/>
    <n v="5296011"/>
    <s v="PROPIOS5296011"/>
    <s v="5296011 Refacciones y accesorios menores de equipo de transporte"/>
    <n v="13152.750772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078.41"/>
    <m/>
    <n v="1130.5"/>
    <n v="1022.99"/>
    <n v="0"/>
    <n v="0"/>
    <n v="5231.8999999999996"/>
    <n v="5231.8999999999996"/>
    <n v="0"/>
    <n v="5231.8999999999996"/>
    <n v="18384.650772000001"/>
    <n v="0"/>
    <n v="18384.650000000001"/>
    <n v="18384.650000000001"/>
    <n v="18384.650000000001"/>
    <n v="399.81"/>
    <n v="1830.0700000000002"/>
    <s v="0.00"/>
    <n v="1668.11"/>
    <n v="1300"/>
    <n v="76"/>
    <n v="1149.5"/>
    <n v="2893.04"/>
    <n v="6914.63"/>
    <s v="0.00"/>
    <n v="1130.5"/>
    <n v="1022.99"/>
    <n v="1022.99"/>
    <n v="17361.659999999996"/>
    <x v="0"/>
    <n v="7.7199999941512942E-4"/>
  </r>
  <r>
    <x v="1"/>
    <x v="2"/>
    <x v="0"/>
    <x v="1"/>
    <x v="2"/>
    <n v="311000001"/>
    <s v="31101"/>
    <x v="1"/>
    <x v="0"/>
    <x v="0"/>
    <s v="31"/>
    <x v="0"/>
    <x v="0"/>
    <s v="P50013125E4"/>
    <n v="3100"/>
    <x v="13"/>
    <s v="311"/>
    <x v="2"/>
    <n v="51310"/>
    <n v="5311011"/>
    <s v="PROPIOS5311011"/>
    <s v="5311011 Energía eléctric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6"/>
    <x v="0"/>
    <n v="1532"/>
    <m/>
    <n v="1461"/>
    <m/>
    <n v="1218"/>
    <m/>
    <m/>
    <n v="1197"/>
    <m/>
    <n v="2948"/>
    <n v="2679"/>
    <n v="1197"/>
    <n v="6824"/>
    <n v="0"/>
    <n v="6824"/>
    <n v="6824"/>
    <n v="0"/>
    <n v="6824"/>
    <n v="6824"/>
    <n v="6824"/>
    <s v="0.00"/>
    <n v="1416"/>
    <s v="0.00"/>
    <n v="1532"/>
    <s v="0.00"/>
    <n v="1461"/>
    <s v="0.00"/>
    <n v="1218"/>
    <s v="0.00"/>
    <s v="0.00"/>
    <n v="1197"/>
    <s v="0.00"/>
    <s v="0.00"/>
    <n v="6824"/>
    <x v="0"/>
    <n v="0"/>
  </r>
  <r>
    <x v="1"/>
    <x v="2"/>
    <x v="0"/>
    <x v="1"/>
    <x v="2"/>
    <n v="313000001"/>
    <s v="31301"/>
    <x v="1"/>
    <x v="0"/>
    <x v="0"/>
    <s v="31"/>
    <x v="0"/>
    <x v="0"/>
    <s v="P50013125E4"/>
    <n v="3100"/>
    <x v="13"/>
    <s v="313"/>
    <x v="2"/>
    <n v="51310"/>
    <n v="5313011"/>
    <s v="PROPIOS5313011"/>
    <s v="5313011 Agua"/>
    <n v="526059.609299000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97"/>
    <n v="38297"/>
    <x v="0"/>
    <x v="0"/>
    <n v="38297"/>
    <x v="0"/>
    <x v="0"/>
    <x v="0"/>
    <x v="0"/>
    <x v="0"/>
    <x v="0"/>
    <m/>
    <m/>
    <m/>
    <m/>
    <m/>
    <m/>
    <m/>
    <n v="-26685.65"/>
    <n v="235"/>
    <n v="0"/>
    <n v="0"/>
    <n v="-26450.65"/>
    <n v="-26450.65"/>
    <n v="38297"/>
    <n v="11846.349999999999"/>
    <n v="537905.9592990001"/>
    <m/>
    <n v="537905.96"/>
    <n v="537905.96"/>
    <n v="537905.96"/>
    <n v="44314"/>
    <n v="42882"/>
    <n v="21717.599999999999"/>
    <n v="83577"/>
    <n v="37583"/>
    <n v="44610"/>
    <n v="42193"/>
    <n v="56413.4"/>
    <n v="37158.800000000003"/>
    <n v="40568.160000000003"/>
    <n v="48357"/>
    <n v="38532"/>
    <n v="38532"/>
    <n v="499373.95999999996"/>
    <x v="0"/>
    <n v="-7.0099986623972654E-4"/>
  </r>
  <r>
    <x v="1"/>
    <x v="2"/>
    <x v="0"/>
    <x v="1"/>
    <x v="2"/>
    <n v="314000001"/>
    <s v="31401"/>
    <x v="1"/>
    <x v="0"/>
    <x v="0"/>
    <s v="31"/>
    <x v="0"/>
    <x v="0"/>
    <s v="P50013125E4"/>
    <n v="3100"/>
    <x v="13"/>
    <s v="314"/>
    <x v="2"/>
    <n v="51310"/>
    <n v="5314011"/>
    <s v="PROPIOS5314011"/>
    <s v="5314011 Telefonía tradicional"/>
    <n v="773043.458152000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631"/>
    <n v="62631"/>
    <x v="0"/>
    <x v="0"/>
    <n v="62631"/>
    <x v="0"/>
    <x v="0"/>
    <x v="0"/>
    <x v="0"/>
    <x v="0"/>
    <x v="0"/>
    <m/>
    <m/>
    <m/>
    <m/>
    <m/>
    <m/>
    <m/>
    <n v="-71119.27"/>
    <n v="1079"/>
    <n v="0"/>
    <n v="0"/>
    <n v="-70040.27"/>
    <n v="-70040.27"/>
    <n v="62631"/>
    <n v="-7409.2700000000041"/>
    <n v="765634.18815200019"/>
    <n v="0"/>
    <n v="765634.19000000006"/>
    <n v="765634.19000000006"/>
    <n v="765634.19000000006"/>
    <n v="62548.52"/>
    <n v="62470.52"/>
    <n v="62548.52"/>
    <n v="3014"/>
    <n v="122161.04"/>
    <n v="62567.519999999997"/>
    <n v="62568.52"/>
    <n v="62568.52"/>
    <n v="2956"/>
    <n v="134811.03"/>
    <n v="63710"/>
    <n v="63710"/>
    <n v="63710"/>
    <n v="701924.19000000006"/>
    <x v="0"/>
    <n v="-1.847999868914485E-3"/>
  </r>
  <r>
    <x v="1"/>
    <x v="2"/>
    <x v="0"/>
    <x v="1"/>
    <x v="2"/>
    <n v="315000001"/>
    <s v="31501"/>
    <x v="1"/>
    <x v="0"/>
    <x v="0"/>
    <s v="31"/>
    <x v="0"/>
    <x v="0"/>
    <s v="P50013125E4"/>
    <n v="3100"/>
    <x v="13"/>
    <s v="315"/>
    <x v="2"/>
    <n v="51310"/>
    <n v="5315011"/>
    <s v="PROPIOS5315011"/>
    <s v="5315011 Telefonía celular"/>
    <n v="81662.528055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49.9"/>
    <n v="3949.9"/>
    <x v="0"/>
    <x v="0"/>
    <n v="3949.9"/>
    <x v="0"/>
    <x v="0"/>
    <x v="0"/>
    <x v="0"/>
    <x v="0"/>
    <x v="0"/>
    <m/>
    <m/>
    <m/>
    <m/>
    <m/>
    <m/>
    <m/>
    <n v="-39553.300000000003"/>
    <n v="34462.160000000003"/>
    <n v="0"/>
    <n v="0"/>
    <n v="-5091.1399999999994"/>
    <n v="-5091.1399999999994"/>
    <n v="3949.9"/>
    <n v="-1141.2399999999993"/>
    <n v="80521.28805599999"/>
    <m/>
    <n v="80521.290000000008"/>
    <n v="80521.290000000008"/>
    <n v="80521.290000000008"/>
    <n v="4807.0599999999995"/>
    <n v="10011.69"/>
    <n v="5692.23"/>
    <n v="6258.68"/>
    <n v="5776.57"/>
    <n v="3415"/>
    <n v="900"/>
    <n v="1800"/>
    <n v="800"/>
    <n v="1100"/>
    <n v="1548"/>
    <n v="38412.05999999999"/>
    <n v="38412.05999999999"/>
    <n v="42109.229999999989"/>
    <x v="0"/>
    <n v="-1.9440000178292394E-3"/>
  </r>
  <r>
    <x v="1"/>
    <x v="2"/>
    <x v="0"/>
    <x v="1"/>
    <x v="2"/>
    <n v="317000001"/>
    <s v="31701"/>
    <x v="1"/>
    <x v="0"/>
    <x v="0"/>
    <s v="31"/>
    <x v="0"/>
    <x v="0"/>
    <s v="P50013125E4"/>
    <n v="3100"/>
    <x v="13"/>
    <s v="317"/>
    <x v="2"/>
    <n v="51310"/>
    <n v="5317011"/>
    <s v="PROPIOS5317011"/>
    <s v="5317011 Servicios de acceso de Internet, redes y procesamiento de información"/>
    <n v="31378.410987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76"/>
    <n v="8076"/>
    <x v="0"/>
    <x v="0"/>
    <n v="8076"/>
    <x v="0"/>
    <x v="0"/>
    <x v="0"/>
    <x v="0"/>
    <x v="0"/>
    <x v="0"/>
    <m/>
    <m/>
    <m/>
    <m/>
    <m/>
    <m/>
    <m/>
    <n v="-3878.33"/>
    <m/>
    <n v="0"/>
    <n v="0"/>
    <n v="-3878.33"/>
    <n v="-3878.33"/>
    <n v="8076"/>
    <n v="4197.67"/>
    <n v="35576.080987000001"/>
    <n v="0"/>
    <n v="35576.079999999994"/>
    <n v="35576.079999999994"/>
    <n v="35576.079999999994"/>
    <s v="0.00"/>
    <n v="798.02"/>
    <n v="399.01"/>
    <n v="8095.01"/>
    <n v="439.01"/>
    <n v="5503.01"/>
    <n v="2951.01"/>
    <n v="2951.01"/>
    <n v="2972"/>
    <n v="2972"/>
    <n v="420"/>
    <n v="8076"/>
    <n v="8076"/>
    <n v="27500.079999999998"/>
    <x v="0"/>
    <n v="9.8700000671669841E-4"/>
  </r>
  <r>
    <x v="1"/>
    <x v="2"/>
    <x v="0"/>
    <x v="1"/>
    <x v="2"/>
    <n v="318000001"/>
    <s v="31801"/>
    <x v="1"/>
    <x v="0"/>
    <x v="0"/>
    <s v="31"/>
    <x v="0"/>
    <x v="0"/>
    <s v="P50013125E4"/>
    <n v="3100"/>
    <x v="13"/>
    <s v="318"/>
    <x v="2"/>
    <n v="51310"/>
    <n v="5318011"/>
    <s v="PROPIOS5318011"/>
    <s v="5318011 Servicios postales y telegráficos"/>
    <n v="44866.944773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7500.82"/>
    <m/>
    <n v="-1218"/>
    <m/>
    <n v="-25028.73"/>
    <m/>
    <m/>
    <n v="0"/>
    <n v="-8718.82"/>
    <n v="-25028.73"/>
    <n v="-33747.550000000003"/>
    <n v="0"/>
    <n v="-33747.550000000003"/>
    <n v="11119.394773000007"/>
    <n v="0"/>
    <n v="11119.39"/>
    <n v="11119.39"/>
    <n v="11119.39"/>
    <s v="0.00"/>
    <s v="0.00"/>
    <n v="927"/>
    <s v="0.00"/>
    <s v="0.00"/>
    <n v="1110.82"/>
    <n v="8886.94"/>
    <s v="0.00"/>
    <n v="194.63"/>
    <s v="0.00"/>
    <s v="0.00"/>
    <s v="0.00"/>
    <s v="0.00"/>
    <n v="11119.39"/>
    <x v="0"/>
    <n v="4.77300000784453E-3"/>
  </r>
  <r>
    <x v="1"/>
    <x v="2"/>
    <x v="0"/>
    <x v="1"/>
    <x v="2"/>
    <n v="323000001"/>
    <s v="32301"/>
    <x v="1"/>
    <x v="0"/>
    <x v="0"/>
    <s v="32"/>
    <x v="0"/>
    <x v="0"/>
    <s v="P50013225E4"/>
    <n v="3200"/>
    <x v="14"/>
    <s v="323"/>
    <x v="2"/>
    <n v="51320"/>
    <n v="5323011"/>
    <s v="PROPIOS5323011"/>
    <s v="5323011 Arrendamiento de mobiliario y equipo de administra"/>
    <n v="66439.844247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047.2"/>
    <n v="19047.2"/>
    <x v="0"/>
    <x v="0"/>
    <n v="19047.2"/>
    <x v="0"/>
    <x v="0"/>
    <x v="0"/>
    <x v="0"/>
    <x v="0"/>
    <x v="10"/>
    <n v="-8860.7900000000009"/>
    <m/>
    <n v="-10588"/>
    <m/>
    <n v="-450"/>
    <m/>
    <m/>
    <n v="25572.25"/>
    <m/>
    <n v="-18268.490000000002"/>
    <n v="-11038"/>
    <n v="25572.25"/>
    <n v="-3734.2400000000016"/>
    <n v="19047.2"/>
    <n v="15312.96"/>
    <n v="81752.804246999993"/>
    <n v="0"/>
    <n v="81752.800000000003"/>
    <n v="81752.800000000003"/>
    <n v="81752.800000000003"/>
    <s v="0.00"/>
    <s v="0.00"/>
    <s v="0.00"/>
    <n v="6623.6"/>
    <n v="5394"/>
    <n v="15448.5"/>
    <s v="0.00"/>
    <n v="464"/>
    <n v="642.5"/>
    <n v="6612"/>
    <n v="27521"/>
    <n v="19047.2"/>
    <n v="19047.2"/>
    <n v="62705.599999999999"/>
    <x v="0"/>
    <n v="4.24699998984579E-3"/>
  </r>
  <r>
    <x v="1"/>
    <x v="2"/>
    <x v="0"/>
    <x v="1"/>
    <x v="2"/>
    <n v="322000001"/>
    <s v="32201"/>
    <x v="1"/>
    <x v="0"/>
    <x v="0"/>
    <s v="32"/>
    <x v="0"/>
    <x v="0"/>
    <s v="P50013225E4"/>
    <n v="3200"/>
    <x v="14"/>
    <s v="322"/>
    <x v="2"/>
    <n v="51320"/>
    <n v="5322011"/>
    <s v="PROPIOS5322011"/>
    <s v="5322011 Arrendamiento de edificios "/>
    <n v="10368.2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4781.75"/>
    <m/>
    <m/>
    <m/>
    <m/>
    <m/>
    <m/>
    <m/>
    <m/>
    <n v="4781.75"/>
    <n v="0"/>
    <n v="0"/>
    <n v="4781.75"/>
    <n v="0"/>
    <n v="4781.75"/>
    <n v="15149.9876"/>
    <n v="0"/>
    <n v="15149.99"/>
    <n v="15149.99"/>
    <n v="15149.99"/>
    <s v="0.00"/>
    <n v="3000"/>
    <n v="2700"/>
    <n v="9449.99"/>
    <s v="0.00"/>
    <s v="0.00"/>
    <s v="0.00"/>
    <s v="0.00"/>
    <s v="0.00"/>
    <s v="0.00"/>
    <s v="0.00"/>
    <s v="0.00"/>
    <s v="0.00"/>
    <n v="15149.99"/>
    <x v="0"/>
    <n v="-2.3999999993975507E-3"/>
  </r>
  <r>
    <x v="1"/>
    <x v="2"/>
    <x v="0"/>
    <x v="1"/>
    <x v="2"/>
    <n v="325000001"/>
    <s v="32501"/>
    <x v="1"/>
    <x v="0"/>
    <x v="0"/>
    <s v="32"/>
    <x v="0"/>
    <x v="0"/>
    <s v="P50013225E4"/>
    <n v="3200"/>
    <x v="14"/>
    <s v="325"/>
    <x v="2"/>
    <n v="51320"/>
    <n v="5325011"/>
    <s v="PROPIOS5325011"/>
    <s v="5325011 Arrendamiento de equipo de transporte"/>
    <n v="618635.31715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100"/>
    <n v="22100"/>
    <x v="0"/>
    <x v="0"/>
    <n v="22100"/>
    <x v="0"/>
    <x v="0"/>
    <x v="0"/>
    <x v="0"/>
    <x v="0"/>
    <x v="11"/>
    <n v="-84276.11"/>
    <m/>
    <m/>
    <m/>
    <m/>
    <n v="-382479.89"/>
    <n v="-545.02"/>
    <n v="63367.22"/>
    <m/>
    <n v="-109639.61"/>
    <n v="0"/>
    <n v="-319657.69000000006"/>
    <n v="-429297.30000000005"/>
    <n v="22100"/>
    <n v="-407197.30000000005"/>
    <n v="211438.01715999993"/>
    <m/>
    <n v="211438.02000000002"/>
    <n v="211438.02000000002"/>
    <n v="211438.02000000002"/>
    <n v="1080"/>
    <n v="1260"/>
    <s v="0.00"/>
    <n v="30450"/>
    <n v="21168"/>
    <n v="8800"/>
    <n v="1700"/>
    <n v="11240"/>
    <n v="17860"/>
    <n v="31480"/>
    <n v="64300.020000000004"/>
    <n v="22100"/>
    <n v="22100"/>
    <n v="189338.02000000002"/>
    <x v="0"/>
    <n v="-2.840000088326633E-3"/>
  </r>
  <r>
    <x v="1"/>
    <x v="2"/>
    <x v="0"/>
    <x v="1"/>
    <x v="2"/>
    <n v="326000001"/>
    <s v="32601"/>
    <x v="1"/>
    <x v="0"/>
    <x v="0"/>
    <s v="32"/>
    <x v="0"/>
    <x v="0"/>
    <s v="P50013225E4"/>
    <n v="3200"/>
    <x v="14"/>
    <s v="326"/>
    <x v="2"/>
    <n v="51320"/>
    <n v="5326011"/>
    <s v="PROPIOS5326011"/>
    <s v="5326011 Arrendamiento de maquinaria, otros equipos y herra "/>
    <n v="51770.554892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1385.65"/>
    <n v="37004"/>
    <m/>
    <n v="0"/>
    <n v="0"/>
    <n v="48389.65"/>
    <n v="48389.65"/>
    <n v="0"/>
    <n v="48389.65"/>
    <n v="100160.20489200001"/>
    <n v="0"/>
    <n v="100160.20000000001"/>
    <n v="100160.20000000001"/>
    <n v="100160.20000000001"/>
    <s v="0.00"/>
    <s v="0.00"/>
    <s v="0.00"/>
    <n v="13920"/>
    <s v="0.00"/>
    <s v="0.00"/>
    <n v="1160"/>
    <s v="0.00"/>
    <n v="4605.2000000000007"/>
    <n v="43471"/>
    <n v="37004"/>
    <s v="0.00"/>
    <s v="0.00"/>
    <n v="100160.20000000001"/>
    <x v="0"/>
    <n v="4.8919999971985817E-3"/>
  </r>
  <r>
    <x v="1"/>
    <x v="2"/>
    <x v="0"/>
    <x v="1"/>
    <x v="2"/>
    <n v="327000001"/>
    <s v="32701"/>
    <x v="1"/>
    <x v="0"/>
    <x v="0"/>
    <s v="32"/>
    <x v="0"/>
    <x v="0"/>
    <s v="P50013225E4"/>
    <n v="3200"/>
    <x v="14"/>
    <s v="327"/>
    <x v="2"/>
    <n v="51320"/>
    <n v="5327011"/>
    <s v="PROPIOS5327011"/>
    <s v="5327011 Arrendamiento de activos intangibles"/>
    <n v="424128.22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00"/>
    <n v="5800"/>
    <x v="0"/>
    <x v="0"/>
    <n v="5800"/>
    <x v="0"/>
    <x v="0"/>
    <x v="0"/>
    <x v="0"/>
    <x v="0"/>
    <x v="0"/>
    <m/>
    <m/>
    <n v="6039.82"/>
    <m/>
    <n v="450"/>
    <m/>
    <n v="97015.97"/>
    <n v="218259.93"/>
    <m/>
    <n v="0"/>
    <n v="6489.82"/>
    <n v="315275.90000000002"/>
    <n v="321765.71999999997"/>
    <n v="5800"/>
    <n v="327565.72000000003"/>
    <n v="751693.94151000003"/>
    <n v="0"/>
    <n v="751693.94"/>
    <n v="751693.94"/>
    <n v="751693.94"/>
    <n v="3973.7"/>
    <s v="0.00"/>
    <n v="155000"/>
    <n v="181578.74"/>
    <n v="28425.599999999999"/>
    <n v="61190"/>
    <s v="0.00"/>
    <n v="450"/>
    <s v="0.00"/>
    <n v="97015.97"/>
    <n v="218259.93"/>
    <n v="5800"/>
    <n v="5800"/>
    <n v="745893.94"/>
    <x v="0"/>
    <n v="1.5100000891834497E-3"/>
  </r>
  <r>
    <x v="1"/>
    <x v="2"/>
    <x v="0"/>
    <x v="1"/>
    <x v="2"/>
    <n v="331000001"/>
    <s v="33101"/>
    <x v="1"/>
    <x v="0"/>
    <x v="0"/>
    <s v="33"/>
    <x v="0"/>
    <x v="0"/>
    <s v="P50013325E4"/>
    <n v="3300"/>
    <x v="15"/>
    <s v="331"/>
    <x v="2"/>
    <n v="51330"/>
    <n v="5331011"/>
    <s v="PROPIOS5331011"/>
    <s v="5331011 Servicios legales, de contabilidad, auditoría y relacionados"/>
    <n v="263370.780973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932.86"/>
    <n v="107932.86"/>
    <x v="0"/>
    <x v="0"/>
    <n v="107932.86"/>
    <x v="0"/>
    <x v="0"/>
    <x v="0"/>
    <x v="0"/>
    <x v="0"/>
    <x v="0"/>
    <m/>
    <m/>
    <m/>
    <m/>
    <m/>
    <m/>
    <n v="10597.17"/>
    <n v="46400"/>
    <m/>
    <n v="0"/>
    <n v="0"/>
    <n v="56997.17"/>
    <n v="56997.17"/>
    <n v="107932.86"/>
    <n v="164930.03"/>
    <n v="428300.81097400002"/>
    <n v="0"/>
    <n v="428300.80999999994"/>
    <n v="428300.80999999994"/>
    <n v="428300.80999999994"/>
    <s v="0.00"/>
    <s v="0.00"/>
    <s v="0.00"/>
    <n v="3500"/>
    <n v="89520"/>
    <s v="0.00"/>
    <s v="0.00"/>
    <n v="89320"/>
    <n v="2434.91"/>
    <n v="89193.04"/>
    <n v="46400"/>
    <n v="107932.86"/>
    <n v="107932.86"/>
    <n v="320367.94999999995"/>
    <x v="0"/>
    <n v="9.7400008235126734E-4"/>
  </r>
  <r>
    <x v="1"/>
    <x v="2"/>
    <x v="0"/>
    <x v="1"/>
    <x v="2"/>
    <n v="332000001"/>
    <s v="33201"/>
    <x v="1"/>
    <x v="0"/>
    <x v="0"/>
    <s v="33"/>
    <x v="0"/>
    <x v="0"/>
    <s v="P50013325E4"/>
    <n v="3300"/>
    <x v="15"/>
    <s v="332"/>
    <x v="2"/>
    <n v="51330"/>
    <n v="5332011"/>
    <s v="PROPIOS5332011"/>
    <s v="5332011 Servicios de diseño, arquitectura, ingeniería y ac"/>
    <n v="33171.824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5000"/>
    <n v="-11839.82"/>
    <m/>
    <m/>
    <n v="0"/>
    <n v="0"/>
    <n v="-16839.82"/>
    <n v="-16839.82"/>
    <n v="0"/>
    <n v="-16839.82"/>
    <n v="16332.004000000001"/>
    <n v="0"/>
    <n v="16332"/>
    <n v="16332"/>
    <n v="16332"/>
    <s v="0.00"/>
    <s v="0.00"/>
    <n v="8700"/>
    <s v="0.00"/>
    <s v="0.00"/>
    <n v="7632"/>
    <s v="0.00"/>
    <s v="0.00"/>
    <s v="0.00"/>
    <s v="0.00"/>
    <s v="0.00"/>
    <s v="0.00"/>
    <s v="0.00"/>
    <n v="16332"/>
    <x v="0"/>
    <n v="4.0000000008149073E-3"/>
  </r>
  <r>
    <x v="1"/>
    <x v="2"/>
    <x v="0"/>
    <x v="1"/>
    <x v="2"/>
    <n v="333000001"/>
    <s v="33301"/>
    <x v="1"/>
    <x v="0"/>
    <x v="0"/>
    <s v="33"/>
    <x v="0"/>
    <x v="0"/>
    <s v="P50013325E4"/>
    <n v="3300"/>
    <x v="15"/>
    <s v="333"/>
    <x v="2"/>
    <n v="51330"/>
    <n v="5333011"/>
    <s v="PROPIOS5333011"/>
    <s v="5333011 Servicios de consultoría administrativa y procesos"/>
    <n v="6585033.35346399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n v="710455.12"/>
    <n v="2292325.4700000002"/>
    <x v="0"/>
    <x v="0"/>
    <n v="2292325.4700000002"/>
    <x v="0"/>
    <x v="1"/>
    <x v="0"/>
    <x v="6"/>
    <x v="17"/>
    <x v="0"/>
    <n v="-35358.53"/>
    <n v="-974144.96000000008"/>
    <m/>
    <m/>
    <n v="200000"/>
    <n v="740318.39"/>
    <n v="944955.07000000007"/>
    <n v="-487119.30999999994"/>
    <n v="-1821.75"/>
    <n v="-78601.47"/>
    <n v="-774144.96000000008"/>
    <n v="1196332.3999999999"/>
    <n v="343585.97"/>
    <n v="2142325.4700000002"/>
    <n v="2485911.44"/>
    <n v="9070944.7934639975"/>
    <m/>
    <n v="9070944.7900000121"/>
    <n v="9070944.7900000121"/>
    <n v="9070944.7900000121"/>
    <n v="567700.09"/>
    <n v="667309.94999999995"/>
    <n v="659091.31999999995"/>
    <n v="750157.64000000025"/>
    <n v="550059.67999999993"/>
    <n v="639839.48"/>
    <n v="698495.46"/>
    <n v="1138590.8999999999"/>
    <n v="791936.25999999978"/>
    <n v="954379.60000000021"/>
    <n v="914850.59000000032"/>
    <n v="738533.82000000007"/>
    <n v="738533.82000000007"/>
    <n v="8332410.9700000146"/>
    <x v="0"/>
    <n v="3.4639853984117508E-3"/>
  </r>
  <r>
    <x v="1"/>
    <x v="2"/>
    <x v="0"/>
    <x v="1"/>
    <x v="2"/>
    <n v="333000001"/>
    <s v="33302"/>
    <x v="1"/>
    <x v="0"/>
    <x v="0"/>
    <s v="33"/>
    <x v="0"/>
    <x v="0"/>
    <s v="P50013325E4"/>
    <n v="3300"/>
    <x v="15"/>
    <s v="333"/>
    <x v="2"/>
    <n v="51330"/>
    <n v="5333021"/>
    <s v="PROPIOS5333021"/>
    <s v="5333021 Servicios de consultoría en tecnologías de la información"/>
    <n v="28736.277248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62.56"/>
    <n v="3962.56"/>
    <x v="0"/>
    <x v="0"/>
    <n v="3962.56"/>
    <x v="0"/>
    <x v="0"/>
    <x v="0"/>
    <x v="0"/>
    <x v="0"/>
    <x v="0"/>
    <m/>
    <m/>
    <m/>
    <m/>
    <m/>
    <m/>
    <n v="-12098.28"/>
    <n v="10472.48"/>
    <m/>
    <n v="0"/>
    <n v="0"/>
    <n v="-1625.8000000000011"/>
    <n v="-1625.8000000000011"/>
    <n v="3962.56"/>
    <n v="2336.7599999999989"/>
    <n v="31073.037248000004"/>
    <n v="0"/>
    <n v="31073.040000000001"/>
    <n v="31073.040000000001"/>
    <n v="31073.040000000001"/>
    <s v="0.00"/>
    <n v="2544"/>
    <s v="0.00"/>
    <n v="2030"/>
    <n v="1276"/>
    <n v="522"/>
    <n v="2262"/>
    <n v="1508"/>
    <s v="0.00"/>
    <n v="6496"/>
    <n v="10472.48"/>
    <n v="3962.56"/>
    <n v="3962.56"/>
    <n v="27110.48"/>
    <x v="0"/>
    <n v="-2.7519999966898467E-3"/>
  </r>
  <r>
    <x v="1"/>
    <x v="2"/>
    <x v="0"/>
    <x v="1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PROPIO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92"/>
    <n v="4292"/>
    <x v="0"/>
    <x v="0"/>
    <n v="4292"/>
    <x v="0"/>
    <x v="0"/>
    <x v="0"/>
    <x v="0"/>
    <x v="18"/>
    <x v="0"/>
    <m/>
    <m/>
    <m/>
    <m/>
    <m/>
    <m/>
    <n v="20375.63"/>
    <m/>
    <n v="2900"/>
    <n v="2150"/>
    <n v="0"/>
    <n v="23275.63"/>
    <n v="25425.63"/>
    <n v="4292"/>
    <n v="29717.63"/>
    <n v="29717.63"/>
    <n v="0"/>
    <n v="29717.63"/>
    <n v="29717.63"/>
    <n v="29717.63"/>
    <s v="0.00"/>
    <n v="2150"/>
    <s v="0.00"/>
    <s v="0.00"/>
    <s v="0.00"/>
    <s v="0.00"/>
    <s v="0.00"/>
    <s v="0.00"/>
    <s v="0.00"/>
    <n v="20375.63"/>
    <s v="0.00"/>
    <n v="7192"/>
    <n v="7192"/>
    <n v="22525.63"/>
    <x v="0"/>
    <n v="0"/>
  </r>
  <r>
    <x v="1"/>
    <x v="2"/>
    <x v="0"/>
    <x v="1"/>
    <x v="2"/>
    <n v="336000001"/>
    <s v="33601"/>
    <x v="1"/>
    <x v="0"/>
    <x v="0"/>
    <s v="33"/>
    <x v="0"/>
    <x v="0"/>
    <s v="P50013325E4"/>
    <n v="3300"/>
    <x v="15"/>
    <s v="336"/>
    <x v="2"/>
    <n v="51330"/>
    <n v="5336011"/>
    <s v="PROPIOS5336011"/>
    <s v="5336011 Impresiones de documentos oficiales para la prestación de servicios públicos, identificación, formatos administrativos y fiscales, formas valoradas, certificados y títulos"/>
    <n v="341551.479807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40"/>
    <n v="10440"/>
    <x v="0"/>
    <x v="0"/>
    <n v="10440"/>
    <x v="0"/>
    <x v="0"/>
    <x v="0"/>
    <x v="0"/>
    <x v="0"/>
    <x v="0"/>
    <m/>
    <m/>
    <n v="13137.08"/>
    <n v="707.6"/>
    <n v="6032"/>
    <m/>
    <m/>
    <n v="20880"/>
    <m/>
    <n v="0"/>
    <n v="19876.68"/>
    <n v="20880"/>
    <n v="40756.68"/>
    <n v="10440"/>
    <n v="51196.68"/>
    <n v="392748.15980799997"/>
    <n v="0"/>
    <n v="392748.16000000003"/>
    <n v="392748.16000000003"/>
    <n v="392748.16000000003"/>
    <s v="0.00"/>
    <n v="4872"/>
    <s v="0.00"/>
    <n v="8004"/>
    <n v="313624.56"/>
    <n v="28188"/>
    <n v="707.6"/>
    <n v="6032"/>
    <s v="0.00"/>
    <s v="0.00"/>
    <n v="20880"/>
    <n v="10440"/>
    <n v="10440"/>
    <n v="382308.16"/>
    <x v="0"/>
    <n v="-1.9200006499886513E-4"/>
  </r>
  <r>
    <x v="1"/>
    <x v="2"/>
    <x v="0"/>
    <x v="1"/>
    <x v="2"/>
    <n v="336000001"/>
    <s v="33604"/>
    <x v="1"/>
    <x v="0"/>
    <x v="0"/>
    <s v="33"/>
    <x v="0"/>
    <x v="0"/>
    <s v="P50013325E4"/>
    <n v="3300"/>
    <x v="15"/>
    <s v="336"/>
    <x v="2"/>
    <n v="51330"/>
    <n v="5336041"/>
    <s v="PROPIOS5336041"/>
    <s v="5336041 Servicio de fotocopiado, digitalización e impresión"/>
    <n v="234580.007158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958.15"/>
    <n v="30958.15"/>
    <x v="0"/>
    <x v="0"/>
    <n v="30958.15"/>
    <x v="0"/>
    <x v="0"/>
    <x v="0"/>
    <x v="0"/>
    <x v="0"/>
    <x v="0"/>
    <m/>
    <m/>
    <m/>
    <m/>
    <n v="-6032"/>
    <m/>
    <n v="-14658.58"/>
    <n v="3515.11"/>
    <m/>
    <n v="0"/>
    <n v="-6032"/>
    <n v="-11143.47"/>
    <n v="-17175.47"/>
    <n v="30958.15"/>
    <n v="13782.680000000002"/>
    <n v="248362.68715800004"/>
    <n v="0"/>
    <n v="248362.68999999997"/>
    <n v="248362.68999999997"/>
    <n v="248362.68999999997"/>
    <n v="30"/>
    <n v="1722.83"/>
    <n v="10816.61"/>
    <n v="34052.15"/>
    <n v="8636.31"/>
    <n v="35709.550000000003"/>
    <n v="20450.96"/>
    <n v="36390.61"/>
    <s v="0.00"/>
    <n v="41867.21"/>
    <n v="27728.31"/>
    <n v="30958.15"/>
    <n v="30958.15"/>
    <n v="217404.53999999998"/>
    <x v="0"/>
    <n v="-2.841999928932637E-3"/>
  </r>
  <r>
    <x v="1"/>
    <x v="2"/>
    <x v="0"/>
    <x v="1"/>
    <x v="2"/>
    <n v="338000001"/>
    <s v="33801"/>
    <x v="1"/>
    <x v="0"/>
    <x v="0"/>
    <s v="33"/>
    <x v="0"/>
    <x v="0"/>
    <s v="P50013325E4"/>
    <n v="3300"/>
    <x v="15"/>
    <s v="338"/>
    <x v="2"/>
    <n v="51330"/>
    <n v="5338011"/>
    <s v="PROPIOS5338011"/>
    <s v="5338011 Servicios de vigilancia"/>
    <n v="925049.224568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530.89"/>
    <n v="0"/>
    <n v="0"/>
    <n v="-7530.89"/>
    <n v="-7530.89"/>
    <n v="0"/>
    <n v="-7530.89"/>
    <n v="917518.33456899994"/>
    <n v="0"/>
    <n v="917518.32999999984"/>
    <n v="917518.32999999984"/>
    <n v="917518.32999999984"/>
    <s v="0.00"/>
    <n v="65424"/>
    <n v="65424"/>
    <n v="77024"/>
    <n v="171204.4"/>
    <n v="39625.599999999999"/>
    <n v="89343.2"/>
    <n v="115250.73000000001"/>
    <n v="89343.2"/>
    <n v="77024"/>
    <n v="77024"/>
    <n v="50831.199999999997"/>
    <n v="50831.199999999997"/>
    <n v="866687.12999999989"/>
    <x v="0"/>
    <n v="4.5690000988543034E-3"/>
  </r>
  <r>
    <x v="1"/>
    <x v="2"/>
    <x v="0"/>
    <x v="1"/>
    <x v="2"/>
    <n v="339000001"/>
    <s v="33901"/>
    <x v="1"/>
    <x v="0"/>
    <x v="0"/>
    <s v="33"/>
    <x v="0"/>
    <x v="0"/>
    <s v="P50013325E4"/>
    <n v="3300"/>
    <x v="15"/>
    <s v="339"/>
    <x v="2"/>
    <n v="51330"/>
    <n v="5339011"/>
    <s v="PROPIOS5339011"/>
    <s v="5339011 Servicios profesionales, científicos y técnicos in "/>
    <n v="78811.5149920000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8172.53"/>
    <n v="-15301.19"/>
    <n v="-21102.71"/>
    <n v="29000"/>
    <m/>
    <n v="0"/>
    <n v="-38172.53"/>
    <n v="-7403.9000000000015"/>
    <n v="-45576.429999999993"/>
    <n v="0"/>
    <n v="-45576.43"/>
    <n v="33235.084992000011"/>
    <n v="0"/>
    <n v="33235.08"/>
    <n v="33235.08"/>
    <n v="33235.08"/>
    <s v="0.00"/>
    <n v="455.8"/>
    <n v="3779.28"/>
    <s v="0.00"/>
    <s v="0.00"/>
    <s v="0.00"/>
    <s v="0.00"/>
    <s v="0.00"/>
    <s v="0.00"/>
    <s v="0.00"/>
    <n v="29000"/>
    <s v="0.00"/>
    <s v="0.00"/>
    <n v="33235.08"/>
    <x v="0"/>
    <n v="4.9920000092242844E-3"/>
  </r>
  <r>
    <x v="1"/>
    <x v="2"/>
    <x v="0"/>
    <x v="1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PROPIOS5341011"/>
    <s v="5341011 Servicios financieros y bancarios"/>
    <n v="93997.69448999998"/>
    <x v="0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2"/>
    <x v="0"/>
    <m/>
    <n v="14.98"/>
    <x v="2"/>
    <x v="2"/>
    <n v="862.31000000000006"/>
    <x v="0"/>
    <x v="0"/>
    <x v="0"/>
    <x v="0"/>
    <x v="0"/>
    <x v="0"/>
    <m/>
    <m/>
    <m/>
    <m/>
    <n v="28172.53"/>
    <n v="75301.2"/>
    <n v="14658.58"/>
    <n v="3431.45"/>
    <n v="61584.74"/>
    <n v="0"/>
    <n v="28172.53"/>
    <n v="154975.97"/>
    <n v="183148.5"/>
    <n v="2456.27"/>
    <n v="185604.77"/>
    <n v="279602.46448999998"/>
    <n v="0"/>
    <n v="279602.45999999996"/>
    <n v="279602.45999999996"/>
    <n v="279602.45999999996"/>
    <n v="19974.580000000002"/>
    <n v="7797.41"/>
    <n v="6764.72"/>
    <n v="5111.01"/>
    <n v="28925.56"/>
    <n v="17433.04"/>
    <n v="5142.0200000000004"/>
    <n v="32615.84"/>
    <n v="75707.540000000008"/>
    <n v="14658.579999999998"/>
    <n v="3758.33"/>
    <n v="61713.83"/>
    <n v="61713.83"/>
    <n v="217888.63"/>
    <x v="0"/>
    <n v="4.4900000211782753E-3"/>
  </r>
  <r>
    <x v="1"/>
    <x v="2"/>
    <x v="0"/>
    <x v="1"/>
    <x v="2"/>
    <n v="345000001"/>
    <s v="34501"/>
    <x v="1"/>
    <x v="0"/>
    <x v="0"/>
    <s v="34"/>
    <x v="0"/>
    <x v="0"/>
    <s v="P50013425E4"/>
    <n v="3400"/>
    <x v="16"/>
    <s v="345"/>
    <x v="2"/>
    <n v="51340"/>
    <n v="5345011"/>
    <s v="PROPIOS5345011"/>
    <s v="5345011 Seguros de bienes patrimoniales"/>
    <n v="383550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40000"/>
    <n v="-56456.69"/>
    <n v="202298.58"/>
    <n v="0"/>
    <n v="0"/>
    <n v="105841.88999999998"/>
    <n v="105841.88999999998"/>
    <n v="0"/>
    <n v="105841.88999999998"/>
    <n v="489392.73"/>
    <n v="0"/>
    <n v="489392.73"/>
    <n v="489392.73"/>
    <n v="489392.73"/>
    <s v="0.00"/>
    <n v="282405.90999999997"/>
    <n v="4688.24"/>
    <s v="0.00"/>
    <s v="0.00"/>
    <s v="0.00"/>
    <s v="0.00"/>
    <s v="0.00"/>
    <s v="0.00"/>
    <s v="0.00"/>
    <s v="0.00"/>
    <n v="202298.58"/>
    <n v="202298.58"/>
    <n v="287094.14999999997"/>
    <x v="0"/>
    <n v="0"/>
  </r>
  <r>
    <x v="1"/>
    <x v="2"/>
    <x v="0"/>
    <x v="1"/>
    <x v="2"/>
    <n v="347000001"/>
    <s v="34701"/>
    <x v="1"/>
    <x v="0"/>
    <x v="0"/>
    <s v="34"/>
    <x v="0"/>
    <x v="0"/>
    <s v="P50013425E4"/>
    <n v="3400"/>
    <x v="16"/>
    <s v="347"/>
    <x v="2"/>
    <n v="51340"/>
    <n v="5347011"/>
    <s v="PROPIOS5347011"/>
    <s v="5347011 Fletes y maniobras"/>
    <n v="13203.437891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000"/>
    <m/>
    <m/>
    <n v="-911.58999999999992"/>
    <n v="787.76"/>
    <n v="0"/>
    <n v="10000"/>
    <n v="-123.82999999999993"/>
    <n v="9876.17"/>
    <n v="0"/>
    <n v="9876.17"/>
    <n v="23079.607891"/>
    <n v="0"/>
    <n v="23079.61"/>
    <n v="23079.61"/>
    <n v="23079.61"/>
    <s v="0.00"/>
    <s v="0.00"/>
    <n v="342.32"/>
    <s v="0.00"/>
    <s v="0.00"/>
    <s v="0.00"/>
    <s v="0.00"/>
    <n v="17986.27"/>
    <n v="1809.1399999999999"/>
    <n v="1574.12"/>
    <n v="580"/>
    <n v="787.76"/>
    <n v="787.76"/>
    <n v="22291.85"/>
    <x v="0"/>
    <n v="-2.1090000009280629E-3"/>
  </r>
  <r>
    <x v="1"/>
    <x v="2"/>
    <x v="0"/>
    <x v="1"/>
    <x v="2"/>
    <n v="351000001"/>
    <s v="35101"/>
    <x v="1"/>
    <x v="0"/>
    <x v="0"/>
    <s v="35"/>
    <x v="0"/>
    <x v="0"/>
    <s v="P50013525E4"/>
    <n v="3500"/>
    <x v="17"/>
    <s v="351"/>
    <x v="2"/>
    <n v="51350"/>
    <n v="5351011"/>
    <s v="PROPIOS5351011"/>
    <s v="5351011 Conservación y mantenimiento menor de inmuebles"/>
    <n v="907646.804869000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077.22"/>
    <n v="75077.22"/>
    <x v="0"/>
    <x v="0"/>
    <n v="75077.22"/>
    <x v="0"/>
    <x v="0"/>
    <x v="0"/>
    <x v="0"/>
    <x v="0"/>
    <x v="0"/>
    <m/>
    <m/>
    <m/>
    <m/>
    <m/>
    <n v="-310000"/>
    <n v="-456858.34"/>
    <m/>
    <m/>
    <n v="0"/>
    <n v="0"/>
    <n v="-766858.34000000008"/>
    <n v="-766858.34000000008"/>
    <n v="75077.22"/>
    <n v="-691781.12000000011"/>
    <n v="215865.68486900011"/>
    <n v="0"/>
    <n v="215865.68"/>
    <n v="215865.68"/>
    <n v="215865.68"/>
    <s v="0.00"/>
    <n v="2708.6"/>
    <s v="0.00"/>
    <s v="0.00"/>
    <n v="20"/>
    <n v="110548"/>
    <n v="17307.2"/>
    <n v="1504.6599999999999"/>
    <s v="0.00"/>
    <n v="8700"/>
    <s v="0.00"/>
    <n v="75077.22"/>
    <n v="75077.22"/>
    <n v="140788.46"/>
    <x v="0"/>
    <n v="4.8690001131035388E-3"/>
  </r>
  <r>
    <x v="1"/>
    <x v="2"/>
    <x v="0"/>
    <x v="1"/>
    <x v="2"/>
    <n v="352000001"/>
    <s v="35201"/>
    <x v="1"/>
    <x v="0"/>
    <x v="0"/>
    <s v="35"/>
    <x v="0"/>
    <x v="0"/>
    <s v="P50013525E4"/>
    <n v="3500"/>
    <x v="17"/>
    <s v="352"/>
    <x v="2"/>
    <n v="51350"/>
    <n v="5352011"/>
    <s v="PROPIOS5352011"/>
    <s v="5352011 Mantenimiento y conservación  de mobiliario y  Equipo de  administración "/>
    <n v="23920.439228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137.08"/>
    <n v="-707.6"/>
    <m/>
    <m/>
    <m/>
    <n v="5011.4400000000005"/>
    <m/>
    <n v="0"/>
    <n v="-13844.68"/>
    <n v="5011.4400000000005"/>
    <n v="-8833.24"/>
    <n v="0"/>
    <n v="-8833.24"/>
    <n v="15087.199228000003"/>
    <n v="0"/>
    <n v="15087.2"/>
    <n v="15087.2"/>
    <n v="15087.2"/>
    <s v="0.00"/>
    <s v="0.00"/>
    <s v="0.00"/>
    <s v="0.00"/>
    <s v="0.00"/>
    <n v="2285.1999999999998"/>
    <n v="2900"/>
    <s v="0.00"/>
    <s v="0.00"/>
    <n v="4234"/>
    <n v="5668"/>
    <s v="0.00"/>
    <s v="0.00"/>
    <n v="15087.2"/>
    <x v="0"/>
    <n v="-7.7199999759614002E-4"/>
  </r>
  <r>
    <x v="1"/>
    <x v="2"/>
    <x v="0"/>
    <x v="1"/>
    <x v="2"/>
    <n v="353000001"/>
    <s v="35301"/>
    <x v="1"/>
    <x v="0"/>
    <x v="0"/>
    <s v="35"/>
    <x v="0"/>
    <x v="0"/>
    <s v="P50013525E4"/>
    <n v="3500"/>
    <x v="17"/>
    <s v="353"/>
    <x v="2"/>
    <n v="51350"/>
    <n v="5353011"/>
    <s v="PROPIOS5353011"/>
    <s v="5353011 Instalación, reparación y mantenimiento de equipo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870"/>
    <n v="26564"/>
    <m/>
    <m/>
    <m/>
    <m/>
    <m/>
    <n v="0"/>
    <n v="27434"/>
    <n v="0"/>
    <n v="27434"/>
    <n v="0"/>
    <n v="27434"/>
    <n v="27434"/>
    <n v="0"/>
    <n v="27434"/>
    <n v="27434"/>
    <n v="27434"/>
    <s v="0.00"/>
    <s v="0.00"/>
    <s v="0.00"/>
    <s v="0.00"/>
    <s v="0.00"/>
    <n v="870"/>
    <n v="26564"/>
    <s v="0.00"/>
    <s v="0.00"/>
    <s v="0.00"/>
    <s v="0.00"/>
    <s v="0.00"/>
    <s v="0.00"/>
    <n v="27434"/>
    <x v="0"/>
    <n v="0"/>
  </r>
  <r>
    <x v="1"/>
    <x v="2"/>
    <x v="0"/>
    <x v="1"/>
    <x v="2"/>
    <n v="355000001"/>
    <s v="35501"/>
    <x v="1"/>
    <x v="0"/>
    <x v="0"/>
    <s v="35"/>
    <x v="0"/>
    <x v="0"/>
    <s v="P50013525E4"/>
    <n v="3500"/>
    <x v="17"/>
    <s v="355"/>
    <x v="2"/>
    <n v="51350"/>
    <n v="5355011"/>
    <s v="PROPIOS5355011"/>
    <s v="5355011 Reparación y mantenimiento de equipo de transporte"/>
    <n v="201047.858305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007.410000000003"/>
    <n v="39007.410000000003"/>
    <x v="0"/>
    <x v="0"/>
    <n v="39007.410000000003"/>
    <x v="0"/>
    <x v="0"/>
    <x v="0"/>
    <x v="0"/>
    <x v="0"/>
    <x v="0"/>
    <m/>
    <m/>
    <m/>
    <m/>
    <m/>
    <m/>
    <n v="-15000"/>
    <n v="-12186.880000000001"/>
    <n v="150"/>
    <n v="0"/>
    <n v="0"/>
    <n v="-27036.880000000001"/>
    <n v="-27036.880000000001"/>
    <n v="39007.410000000003"/>
    <n v="11970.530000000002"/>
    <n v="213018.38830500003"/>
    <n v="0"/>
    <n v="213018.39"/>
    <n v="213018.39"/>
    <n v="213018.39"/>
    <n v="50"/>
    <n v="9788.58"/>
    <s v="0.00"/>
    <n v="24071.010000000002"/>
    <n v="28191.77"/>
    <n v="47089.99"/>
    <n v="1013.99"/>
    <n v="15437.37"/>
    <n v="26814.219999999998"/>
    <n v="19719.429999999997"/>
    <n v="1684.62"/>
    <n v="39157.410000000003"/>
    <n v="39157.410000000003"/>
    <n v="173860.97999999998"/>
    <x v="0"/>
    <n v="-1.6949999844655395E-3"/>
  </r>
  <r>
    <x v="1"/>
    <x v="2"/>
    <x v="0"/>
    <x v="1"/>
    <x v="2"/>
    <n v="357000001"/>
    <s v="35701"/>
    <x v="1"/>
    <x v="0"/>
    <x v="0"/>
    <s v="35"/>
    <x v="0"/>
    <x v="0"/>
    <s v="P50013525E4"/>
    <n v="3500"/>
    <x v="17"/>
    <s v="357"/>
    <x v="2"/>
    <n v="51350"/>
    <n v="5357011"/>
    <s v="PROPIOS5357011"/>
    <s v="5357011 Instalación, reparación y mantenimiento de maquinaria, otros equipos y herramienta"/>
    <n v="75220.777387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683.84"/>
    <n v="110683.84"/>
    <x v="0"/>
    <x v="0"/>
    <n v="110683.84"/>
    <x v="0"/>
    <x v="0"/>
    <x v="0"/>
    <x v="0"/>
    <x v="0"/>
    <x v="0"/>
    <m/>
    <m/>
    <n v="-4480"/>
    <n v="-26564"/>
    <m/>
    <m/>
    <n v="-11475.16"/>
    <n v="1589.2"/>
    <m/>
    <n v="0"/>
    <n v="-31044"/>
    <n v="-9885.9599999999991"/>
    <n v="-40929.960000000006"/>
    <n v="110683.84"/>
    <n v="69753.88"/>
    <n v="144974.65738700001"/>
    <n v="0"/>
    <n v="144974.66"/>
    <n v="144974.66"/>
    <n v="144974.66"/>
    <s v="0.00"/>
    <s v="0.00"/>
    <n v="3626.42"/>
    <n v="2090"/>
    <s v="0.00"/>
    <n v="3074"/>
    <s v="0.00"/>
    <s v="0.00"/>
    <n v="13935.2"/>
    <n v="9976"/>
    <n v="1589.2"/>
    <n v="110683.84"/>
    <n v="110683.84"/>
    <n v="34290.82"/>
    <x v="0"/>
    <n v="-2.6129999896511436E-3"/>
  </r>
  <r>
    <x v="1"/>
    <x v="2"/>
    <x v="0"/>
    <x v="1"/>
    <x v="2"/>
    <n v="358000001"/>
    <s v="35801"/>
    <x v="1"/>
    <x v="0"/>
    <x v="0"/>
    <s v="35"/>
    <x v="0"/>
    <x v="0"/>
    <s v="P50013525E4"/>
    <n v="3500"/>
    <x v="17"/>
    <s v="358"/>
    <x v="2"/>
    <n v="51350"/>
    <n v="5358011"/>
    <s v="PROPIOS5358011"/>
    <s v="5358011 Servicios de limpieza"/>
    <n v="1947007.01832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627.5"/>
    <n v="36627.5"/>
    <x v="0"/>
    <x v="0"/>
    <n v="36627.5"/>
    <x v="0"/>
    <x v="0"/>
    <x v="0"/>
    <x v="0"/>
    <x v="0"/>
    <x v="0"/>
    <m/>
    <m/>
    <m/>
    <m/>
    <m/>
    <m/>
    <m/>
    <m/>
    <m/>
    <n v="0"/>
    <n v="0"/>
    <n v="0"/>
    <n v="0"/>
    <n v="36627.5"/>
    <n v="36627.5"/>
    <n v="1983634.5183299999"/>
    <n v="373195.11"/>
    <n v="1610439.4100000001"/>
    <n v="1983634.52"/>
    <n v="1983634.52"/>
    <s v="0.00"/>
    <n v="162835.01"/>
    <n v="1508"/>
    <n v="322735.21000000002"/>
    <n v="162168"/>
    <n v="161021.53999999998"/>
    <n v="85097.18"/>
    <n v="400736.09"/>
    <n v="102485.77"/>
    <n v="205956.69"/>
    <n v="258813.66999999998"/>
    <n v="120277.36"/>
    <n v="120277.36"/>
    <n v="1863357.16"/>
    <x v="0"/>
    <n v="-1.6700001433491707E-3"/>
  </r>
  <r>
    <x v="1"/>
    <x v="2"/>
    <x v="0"/>
    <x v="1"/>
    <x v="2"/>
    <n v="361000001"/>
    <s v="36101"/>
    <x v="1"/>
    <x v="0"/>
    <x v="0"/>
    <s v="36"/>
    <x v="0"/>
    <x v="0"/>
    <s v="P50013625E4"/>
    <n v="3600"/>
    <x v="18"/>
    <s v="361"/>
    <x v="2"/>
    <n v="51360"/>
    <n v="5361011"/>
    <s v="PROPIOS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2"/>
    <m/>
    <m/>
    <m/>
    <m/>
    <m/>
    <m/>
    <m/>
    <m/>
    <m/>
    <n v="191.4"/>
    <n v="0"/>
    <n v="0"/>
    <n v="191.4"/>
    <n v="0"/>
    <n v="191.4"/>
    <n v="191.4"/>
    <n v="0"/>
    <n v="191.4"/>
    <n v="191.4"/>
    <n v="191.4"/>
    <s v="0.00"/>
    <s v="0.00"/>
    <n v="191.4"/>
    <s v="0.00"/>
    <s v="0.00"/>
    <s v="0.00"/>
    <s v="0.00"/>
    <s v="0.00"/>
    <s v="0.00"/>
    <s v="0.00"/>
    <s v="0.00"/>
    <s v="0.00"/>
    <s v="0.00"/>
    <n v="191.4"/>
    <x v="0"/>
    <n v="0"/>
  </r>
  <r>
    <x v="1"/>
    <x v="2"/>
    <x v="0"/>
    <x v="1"/>
    <x v="2"/>
    <n v="362000001"/>
    <s v="36201"/>
    <x v="1"/>
    <x v="0"/>
    <x v="0"/>
    <s v="36"/>
    <x v="0"/>
    <x v="0"/>
    <s v="P50013625E4"/>
    <n v="3600"/>
    <x v="18"/>
    <s v="362"/>
    <x v="2"/>
    <n v="51360"/>
    <n v="5362011"/>
    <s v="PROPIOS5362011"/>
    <s v="5362011 Difusión por radio, televisión y otros medios de mensajes comerciales para promover la venta de bienes o servic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1000001"/>
    <s v="37102"/>
    <x v="1"/>
    <x v="0"/>
    <x v="0"/>
    <s v="37"/>
    <x v="0"/>
    <x v="0"/>
    <s v="P50013725E4"/>
    <n v="3700"/>
    <x v="19"/>
    <s v="371"/>
    <x v="2"/>
    <n v="51370"/>
    <n v="5371021"/>
    <s v="PROPIOS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9"/>
    <x v="0"/>
    <m/>
    <m/>
    <m/>
    <m/>
    <m/>
    <m/>
    <m/>
    <m/>
    <m/>
    <n v="4168"/>
    <n v="0"/>
    <n v="0"/>
    <n v="4168"/>
    <n v="0"/>
    <n v="4168"/>
    <n v="4168"/>
    <n v="0"/>
    <n v="4168"/>
    <n v="4168"/>
    <n v="4168"/>
    <s v="0.00"/>
    <n v="4168"/>
    <s v="0.00"/>
    <s v="0.00"/>
    <s v="0.00"/>
    <s v="0.00"/>
    <s v="0.00"/>
    <s v="0.00"/>
    <s v="0.00"/>
    <s v="0.00"/>
    <s v="0.00"/>
    <s v="0.00"/>
    <s v="0.00"/>
    <n v="4168"/>
    <x v="0"/>
    <n v="0"/>
  </r>
  <r>
    <x v="1"/>
    <x v="2"/>
    <x v="0"/>
    <x v="1"/>
    <x v="2"/>
    <n v="371000001"/>
    <s v="37103"/>
    <x v="1"/>
    <x v="0"/>
    <x v="0"/>
    <s v="37"/>
    <x v="0"/>
    <x v="0"/>
    <s v="P50013725E4"/>
    <n v="3700"/>
    <x v="19"/>
    <s v="371"/>
    <x v="2"/>
    <n v="51370"/>
    <n v="5371031"/>
    <s v="PROPIOS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2000001"/>
    <s v="37202"/>
    <x v="1"/>
    <x v="0"/>
    <x v="0"/>
    <s v="37"/>
    <x v="0"/>
    <x v="0"/>
    <s v="P50013725E4"/>
    <n v="3700"/>
    <x v="19"/>
    <s v="372"/>
    <x v="2"/>
    <n v="51370"/>
    <n v="5372021"/>
    <s v="PROPIOS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7"/>
    <x v="20"/>
    <x v="13"/>
    <n v="15012.5"/>
    <n v="6981.3"/>
    <n v="3610"/>
    <m/>
    <m/>
    <m/>
    <m/>
    <m/>
    <m/>
    <n v="25904"/>
    <n v="10591.3"/>
    <n v="0"/>
    <n v="36495.300000000003"/>
    <n v="0"/>
    <n v="36495.300000000003"/>
    <n v="36495.300000000003"/>
    <n v="0"/>
    <n v="36495.300000000003"/>
    <n v="36495.300000000003"/>
    <n v="36495.300000000003"/>
    <n v="617"/>
    <n v="5449.5"/>
    <n v="4825"/>
    <n v="15012.5"/>
    <n v="6981.3"/>
    <n v="3610"/>
    <s v="0.00"/>
    <s v="0.00"/>
    <s v="0.00"/>
    <s v="0.00"/>
    <s v="0.00"/>
    <s v="0.00"/>
    <s v="0.00"/>
    <n v="36495.300000000003"/>
    <x v="0"/>
    <n v="0"/>
  </r>
  <r>
    <x v="1"/>
    <x v="2"/>
    <x v="0"/>
    <x v="1"/>
    <x v="2"/>
    <n v="372000001"/>
    <s v="37203"/>
    <x v="1"/>
    <x v="0"/>
    <x v="0"/>
    <s v="37"/>
    <x v="0"/>
    <x v="0"/>
    <s v="P50013725E4"/>
    <n v="3700"/>
    <x v="19"/>
    <s v="372"/>
    <x v="2"/>
    <n v="51370"/>
    <n v="5372031"/>
    <s v="PROPIOS5372031"/>
    <s v="5372031 Pasajes terrestre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5000001"/>
    <s v="37502"/>
    <x v="1"/>
    <x v="0"/>
    <x v="0"/>
    <s v="37"/>
    <x v="0"/>
    <x v="0"/>
    <s v="P50013725E4"/>
    <n v="3700"/>
    <x v="19"/>
    <s v="375"/>
    <x v="2"/>
    <n v="51370"/>
    <n v="5375021"/>
    <s v="PROPIOS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8"/>
    <x v="21"/>
    <x v="14"/>
    <n v="64481.86"/>
    <n v="72584.66"/>
    <n v="33835.199999999997"/>
    <m/>
    <n v="5000"/>
    <m/>
    <n v="-2541.6"/>
    <m/>
    <m/>
    <n v="106860.73"/>
    <n v="111419.86"/>
    <n v="-2541.6"/>
    <n v="215738.99000000002"/>
    <n v="0"/>
    <n v="215738.99"/>
    <n v="215738.99"/>
    <n v="0"/>
    <n v="215738.99000000002"/>
    <n v="215738.99000000002"/>
    <n v="215738.99000000002"/>
    <n v="1421"/>
    <n v="20419.37"/>
    <n v="20538.499999999996"/>
    <n v="64481.859999999993"/>
    <n v="72584.66"/>
    <n v="33835.199999999997"/>
    <s v="0.00"/>
    <n v="1148.4000000000001"/>
    <s v="0.00"/>
    <n v="1310"/>
    <s v="0.00"/>
    <s v="0.00"/>
    <s v="0.00"/>
    <n v="215738.99"/>
    <x v="0"/>
    <n v="0"/>
  </r>
  <r>
    <x v="1"/>
    <x v="2"/>
    <x v="0"/>
    <x v="1"/>
    <x v="2"/>
    <n v="378000001"/>
    <s v="37801"/>
    <x v="1"/>
    <x v="0"/>
    <x v="0"/>
    <s v="37"/>
    <x v="0"/>
    <x v="0"/>
    <s v="P50013725E4"/>
    <n v="3700"/>
    <x v="19"/>
    <s v="378"/>
    <x v="2"/>
    <n v="51370"/>
    <n v="5378011"/>
    <s v="PROPIOS5378011"/>
    <s v="5378011 Servicios integrales de traslado y viát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40"/>
    <n v="4640"/>
    <x v="0"/>
    <x v="0"/>
    <n v="4640"/>
    <x v="0"/>
    <x v="0"/>
    <x v="0"/>
    <x v="9"/>
    <x v="22"/>
    <x v="0"/>
    <n v="35358.53"/>
    <n v="327000"/>
    <n v="-33835.199999999997"/>
    <m/>
    <m/>
    <n v="-8753.91"/>
    <n v="-164921.47"/>
    <m/>
    <m/>
    <n v="43957.2"/>
    <n v="293164.79999999999"/>
    <n v="-173675.38"/>
    <n v="163446.62000000002"/>
    <n v="4640"/>
    <n v="168086.62"/>
    <n v="168086.62"/>
    <n v="0"/>
    <n v="168086.62000000002"/>
    <n v="168086.62000000002"/>
    <n v="168086.62000000002"/>
    <n v="1708.68"/>
    <n v="6889.99"/>
    <s v="0.00"/>
    <n v="35358.53"/>
    <n v="40636.869999999995"/>
    <n v="159035.61000000002"/>
    <s v="0.00"/>
    <n v="-80183.06"/>
    <s v="0.00"/>
    <s v="0.00"/>
    <s v="0.00"/>
    <n v="4640"/>
    <n v="4640"/>
    <n v="163446.62"/>
    <x v="0"/>
    <n v="0"/>
  </r>
  <r>
    <x v="1"/>
    <x v="2"/>
    <x v="0"/>
    <x v="1"/>
    <x v="2"/>
    <n v="376000001"/>
    <s v="37601"/>
    <x v="1"/>
    <x v="0"/>
    <x v="0"/>
    <s v="37"/>
    <x v="0"/>
    <x v="0"/>
    <s v="P50013725E4"/>
    <n v="3700"/>
    <x v="19"/>
    <s v="376"/>
    <x v="2"/>
    <n v="51370"/>
    <n v="5376011"/>
    <s v="PROPIOS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92000001"/>
    <s v="39201"/>
    <x v="1"/>
    <x v="0"/>
    <x v="0"/>
    <s v="39"/>
    <x v="0"/>
    <x v="0"/>
    <s v="P50013925E4"/>
    <n v="3900"/>
    <x v="21"/>
    <s v="392"/>
    <x v="2"/>
    <n v="51390"/>
    <n v="5392011"/>
    <s v="PROPIOS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85000001"/>
    <s v="38501"/>
    <x v="1"/>
    <x v="0"/>
    <x v="0"/>
    <s v="38"/>
    <x v="0"/>
    <x v="0"/>
    <s v="P50013825E4"/>
    <n v="3800"/>
    <x v="20"/>
    <s v="385"/>
    <x v="2"/>
    <n v="51380"/>
    <n v="5385011"/>
    <s v="PROPIOS5385011"/>
    <s v="5385011 Gastos de repres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5000"/>
    <n v="1500"/>
    <n v="3941.8599999999997"/>
    <n v="2517"/>
    <m/>
    <n v="0"/>
    <n v="5000"/>
    <n v="7958.86"/>
    <n v="12958.86"/>
    <n v="0"/>
    <n v="12958.86"/>
    <n v="12958.86"/>
    <n v="0"/>
    <n v="12958.86"/>
    <n v="12958.86"/>
    <n v="12958.86"/>
    <s v="0.00"/>
    <s v="0.00"/>
    <s v="0.00"/>
    <s v="0.00"/>
    <s v="0.00"/>
    <s v="0.00"/>
    <s v="0.00"/>
    <n v="1401.5"/>
    <n v="4571.25"/>
    <n v="4469.1099999999997"/>
    <n v="2517"/>
    <s v="0.00"/>
    <s v="0.00"/>
    <n v="12958.86"/>
    <x v="0"/>
    <n v="0"/>
  </r>
  <r>
    <x v="1"/>
    <x v="2"/>
    <x v="0"/>
    <x v="1"/>
    <x v="2"/>
    <n v="382000001"/>
    <s v="38201"/>
    <x v="1"/>
    <x v="0"/>
    <x v="0"/>
    <s v="38"/>
    <x v="0"/>
    <x v="0"/>
    <s v="P50013825E4"/>
    <n v="3800"/>
    <x v="20"/>
    <s v="382"/>
    <x v="2"/>
    <n v="51380"/>
    <n v="5382011"/>
    <s v="PROPIOS5382011"/>
    <s v="5382011 Gastos de orden social y cultural"/>
    <n v="918714.367430999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n v="450604.39"/>
    <n v="652140.24"/>
    <x v="0"/>
    <x v="0"/>
    <n v="652140.24"/>
    <x v="0"/>
    <x v="0"/>
    <x v="0"/>
    <x v="0"/>
    <x v="0"/>
    <x v="15"/>
    <m/>
    <m/>
    <m/>
    <m/>
    <n v="-10000"/>
    <n v="-164937.15"/>
    <n v="-68988.25"/>
    <n v="28475.59"/>
    <m/>
    <n v="-191.4"/>
    <n v="-10000"/>
    <n v="-205449.81"/>
    <n v="-215641.21"/>
    <n v="652140.24"/>
    <n v="436499.02999999997"/>
    <n v="1355213.3974309999"/>
    <m/>
    <n v="1355213.4000000004"/>
    <n v="1355213.4000000004"/>
    <n v="1355213.4000000004"/>
    <n v="320"/>
    <n v="48352.049999999996"/>
    <n v="4601.37"/>
    <n v="35933"/>
    <n v="155749.74"/>
    <n v="130086.69"/>
    <n v="32844.04"/>
    <n v="35384.15"/>
    <n v="113642.92"/>
    <n v="62133.219999999994"/>
    <n v="285561.83000000007"/>
    <n v="450604.39"/>
    <n v="450604.39"/>
    <n v="904609.01000000013"/>
    <x v="0"/>
    <n v="-2.5690004695206881E-3"/>
  </r>
  <r>
    <x v="1"/>
    <x v="2"/>
    <x v="0"/>
    <x v="1"/>
    <x v="4"/>
    <n v="442000001"/>
    <s v="44203"/>
    <x v="1"/>
    <x v="0"/>
    <x v="0"/>
    <s v="44"/>
    <x v="0"/>
    <x v="0"/>
    <s v="P50014425E4"/>
    <n v="4400"/>
    <x v="24"/>
    <s v="442"/>
    <x v="4"/>
    <n v="52420"/>
    <n v="5442031"/>
    <s v="PROPIOS5442031"/>
    <s v="5442031 BECAS Académicas"/>
    <n v="356285.6115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87479.42"/>
    <n v="-145617.19"/>
    <n v="75000"/>
    <n v="-842"/>
    <m/>
    <n v="0"/>
    <n v="-87479.42"/>
    <n v="-71459.19"/>
    <n v="-158938.60999999999"/>
    <n v="0"/>
    <n v="-158938.60999999999"/>
    <n v="197347.00150000007"/>
    <n v="0"/>
    <n v="197347"/>
    <n v="197347"/>
    <n v="197347"/>
    <s v="0.00"/>
    <n v="123189"/>
    <s v="0.00"/>
    <s v="0.00"/>
    <s v="0.00"/>
    <s v="0.00"/>
    <s v="0.00"/>
    <s v="0.00"/>
    <s v="0.00"/>
    <n v="74158"/>
    <s v="0.00"/>
    <s v="0.00"/>
    <s v="0.00"/>
    <n v="197347"/>
    <x v="0"/>
    <n v="1.500000071246177E-3"/>
  </r>
  <r>
    <x v="1"/>
    <x v="2"/>
    <x v="0"/>
    <x v="1"/>
    <x v="4"/>
    <n v="442000001"/>
    <s v="44206"/>
    <x v="1"/>
    <x v="0"/>
    <x v="0"/>
    <s v="44"/>
    <x v="0"/>
    <x v="0"/>
    <s v="P50014425E4"/>
    <n v="4400"/>
    <x v="24"/>
    <s v="442"/>
    <x v="4"/>
    <n v="52420"/>
    <n v="5442061"/>
    <s v="PROPIOS5442061"/>
    <s v="5442061 BECAS Especiales"/>
    <n v="65879.8143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11.36"/>
    <n v="5911.36"/>
    <x v="0"/>
    <x v="0"/>
    <n v="5911.36"/>
    <x v="0"/>
    <x v="0"/>
    <x v="0"/>
    <x v="0"/>
    <x v="0"/>
    <x v="0"/>
    <m/>
    <m/>
    <m/>
    <m/>
    <m/>
    <m/>
    <m/>
    <n v="-21946.13"/>
    <m/>
    <n v="0"/>
    <n v="0"/>
    <n v="-21946.13"/>
    <n v="-21946.13"/>
    <n v="5911.36"/>
    <n v="-16034.77"/>
    <n v="49845.044391999996"/>
    <n v="0"/>
    <n v="49845.04"/>
    <n v="49845.04"/>
    <n v="49845.04"/>
    <n v="3400"/>
    <n v="1700"/>
    <n v="1700"/>
    <n v="11666.8"/>
    <n v="14836.56"/>
    <n v="1508"/>
    <n v="4214.32"/>
    <n v="2001.6"/>
    <n v="2152.4"/>
    <n v="754"/>
    <s v="0.00"/>
    <n v="5911.36"/>
    <n v="5911.36"/>
    <n v="43933.680000000008"/>
    <x v="0"/>
    <n v="4.3919999952777289E-3"/>
  </r>
  <r>
    <x v="1"/>
    <x v="2"/>
    <x v="0"/>
    <x v="1"/>
    <x v="4"/>
    <n v="442100001"/>
    <s v="44211"/>
    <x v="1"/>
    <x v="0"/>
    <x v="0"/>
    <s v="44"/>
    <x v="0"/>
    <x v="0"/>
    <s v="P50014425E4"/>
    <n v="4400"/>
    <x v="24"/>
    <s v="442"/>
    <x v="4"/>
    <n v="52420"/>
    <n v="5442111"/>
    <s v="PROPIOS5442111"/>
    <s v="5442111 BECAS Conveni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4"/>
    <n v="442100001"/>
    <s v="44213"/>
    <x v="1"/>
    <x v="0"/>
    <x v="0"/>
    <s v="44"/>
    <x v="0"/>
    <x v="0"/>
    <s v="P50014425E4"/>
    <n v="4400"/>
    <x v="24"/>
    <s v="442"/>
    <x v="4"/>
    <n v="52420"/>
    <n v="5442131"/>
    <s v="PROPIOS5442131"/>
    <s v="5442131 Otras becas y ayudas para programas de capacitación"/>
    <n v="578068.382416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050"/>
    <n v="113050"/>
    <x v="0"/>
    <x v="0"/>
    <n v="113050"/>
    <x v="0"/>
    <x v="0"/>
    <x v="0"/>
    <x v="0"/>
    <x v="0"/>
    <x v="0"/>
    <m/>
    <m/>
    <m/>
    <m/>
    <n v="87479.42"/>
    <n v="324300"/>
    <n v="-75000"/>
    <n v="3070"/>
    <m/>
    <n v="0"/>
    <n v="87479.42"/>
    <n v="252370"/>
    <n v="339849.42"/>
    <n v="113050"/>
    <n v="452899.42"/>
    <n v="1030967.802416"/>
    <n v="0"/>
    <n v="1030967.8"/>
    <n v="1030967.8"/>
    <n v="1030967.8"/>
    <n v="2000"/>
    <n v="89700"/>
    <n v="37920"/>
    <n v="98360"/>
    <n v="133510"/>
    <n v="133230"/>
    <n v="56700"/>
    <n v="114127.8"/>
    <n v="174300"/>
    <n v="63670"/>
    <n v="14400"/>
    <n v="113050"/>
    <n v="113050"/>
    <n v="917917.8"/>
    <x v="0"/>
    <n v="2.4160000029951334E-3"/>
  </r>
  <r>
    <x v="1"/>
    <x v="2"/>
    <x v="0"/>
    <x v="1"/>
    <x v="4"/>
    <n v="464000001"/>
    <s v="46401"/>
    <x v="1"/>
    <x v="0"/>
    <x v="0"/>
    <s v="46"/>
    <x v="0"/>
    <x v="0"/>
    <s v="P50014625E4"/>
    <n v="4600"/>
    <x v="25"/>
    <s v="464"/>
    <x v="5"/>
    <n v="52620"/>
    <n v="5464011"/>
    <s v="PROPIOS5464011"/>
    <s v="5464011 Transferencias a fideicomisos publ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1000001"/>
    <s v="51101"/>
    <x v="1"/>
    <x v="0"/>
    <x v="0"/>
    <s v="51"/>
    <x v="0"/>
    <x v="1"/>
    <s v="P50025125E4"/>
    <n v="5100"/>
    <x v="22"/>
    <s v="511"/>
    <x v="3"/>
    <n v="12411"/>
    <n v="5511011"/>
    <s v="PROPIOS5511011"/>
    <s v="5511011 Muebles de oficina y estantería"/>
    <n v="16109.659384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9115.28"/>
    <n v="969115.28"/>
    <x v="0"/>
    <x v="0"/>
    <n v="969115.28"/>
    <x v="0"/>
    <x v="0"/>
    <x v="0"/>
    <x v="0"/>
    <x v="0"/>
    <x v="0"/>
    <m/>
    <m/>
    <n v="14523.62"/>
    <n v="2182.16"/>
    <n v="10000"/>
    <n v="8753.91"/>
    <n v="25520"/>
    <m/>
    <n v="-921031.95"/>
    <n v="0"/>
    <n v="26705.78"/>
    <n v="-886758.03999999992"/>
    <n v="-860052.26"/>
    <n v="969115.28"/>
    <n v="109063.02000000014"/>
    <n v="125172.67938400013"/>
    <n v="9479.32"/>
    <n v="115693.36000000002"/>
    <n v="125172.68000000002"/>
    <n v="78110.149999999994"/>
    <s v="0.00"/>
    <s v="0.00"/>
    <s v="0.00"/>
    <s v="0.00"/>
    <n v="8690.7199999999993"/>
    <n v="21942.560000000001"/>
    <n v="2182.16"/>
    <n v="4499.83"/>
    <n v="14254.08"/>
    <n v="25520"/>
    <s v="0.00"/>
    <n v="1020.8"/>
    <n v="1020.8"/>
    <n v="77089.350000000006"/>
    <x v="8"/>
    <n v="47062.52938400014"/>
  </r>
  <r>
    <x v="1"/>
    <x v="2"/>
    <x v="0"/>
    <x v="1"/>
    <x v="3"/>
    <n v="591000001"/>
    <s v="59101"/>
    <x v="1"/>
    <x v="0"/>
    <x v="0"/>
    <s v="59"/>
    <x v="0"/>
    <x v="1"/>
    <s v="P50025925E4"/>
    <n v="5900"/>
    <x v="26"/>
    <s v="591"/>
    <x v="6"/>
    <n v="12510"/>
    <n v="5591011"/>
    <s v="PROPIOS5591011"/>
    <s v="5591011 softwa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41000001"/>
    <s v="54101"/>
    <x v="1"/>
    <x v="0"/>
    <x v="0"/>
    <s v="54"/>
    <x v="0"/>
    <x v="1"/>
    <s v="P50025425E4"/>
    <n v="5400"/>
    <x v="27"/>
    <s v="541"/>
    <x v="3"/>
    <n v="12441"/>
    <n v="5541011"/>
    <s v="PROPIOS5541011"/>
    <s v="5541011 Vehiculos y equipo terrest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5000001"/>
    <s v="51501"/>
    <x v="1"/>
    <x v="0"/>
    <x v="0"/>
    <s v="51"/>
    <x v="0"/>
    <x v="1"/>
    <s v="P50025125E4"/>
    <n v="5100"/>
    <x v="22"/>
    <s v="515"/>
    <x v="3"/>
    <n v="12413"/>
    <n v="5515011"/>
    <s v="PROPIOS5515011"/>
    <s v="5515011 Equipo de cómputo y de tecnologías de la información"/>
    <n v="80425.256516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036.2"/>
    <n v="114036.2"/>
    <x v="0"/>
    <x v="0"/>
    <n v="114036.2"/>
    <x v="0"/>
    <x v="0"/>
    <x v="0"/>
    <x v="0"/>
    <x v="0"/>
    <x v="0"/>
    <m/>
    <n v="-7950.16"/>
    <m/>
    <n v="-2182.16"/>
    <n v="100000"/>
    <n v="19568.48"/>
    <n v="35840.75"/>
    <m/>
    <n v="-1299"/>
    <n v="0"/>
    <n v="89867.68"/>
    <n v="54110.229999999996"/>
    <n v="143977.90999999997"/>
    <n v="114036.2"/>
    <n v="258014.11"/>
    <n v="338439.36651600001"/>
    <n v="0"/>
    <n v="338439.37"/>
    <n v="338439.37"/>
    <n v="336388.21"/>
    <s v="0.00"/>
    <n v="4984.18"/>
    <s v="0.00"/>
    <s v="0.00"/>
    <n v="9291.5999999999985"/>
    <n v="8881.7099999999991"/>
    <n v="-8881.7099999999991"/>
    <n v="152060.81"/>
    <n v="8174.83"/>
    <n v="51190.75"/>
    <s v="0.00"/>
    <n v="110686.04"/>
    <n v="110686.04"/>
    <n v="225702.16999999998"/>
    <x v="9"/>
    <n v="2051.1565159999882"/>
  </r>
  <r>
    <x v="1"/>
    <x v="2"/>
    <x v="0"/>
    <x v="1"/>
    <x v="3"/>
    <n v="519000001"/>
    <s v="51901"/>
    <x v="1"/>
    <x v="0"/>
    <x v="0"/>
    <s v="51"/>
    <x v="0"/>
    <x v="1"/>
    <s v="P50025125E4"/>
    <n v="5100"/>
    <x v="22"/>
    <s v="519"/>
    <x v="3"/>
    <n v="12419"/>
    <n v="5519011"/>
    <s v="PROPIOS5519011"/>
    <s v="5519011 Otros mobiliario y equipós de administración "/>
    <n v="5449.6568000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449.66"/>
    <m/>
    <n v="1299"/>
    <n v="0"/>
    <n v="0"/>
    <n v="-4150.66"/>
    <n v="-4150.66"/>
    <n v="0"/>
    <n v="-4150.66"/>
    <n v="1298.9968000000008"/>
    <n v="0"/>
    <n v="1299"/>
    <n v="1299"/>
    <n v="1299"/>
    <s v="0.00"/>
    <s v="0.00"/>
    <s v="0.00"/>
    <s v="0.00"/>
    <s v="0.00"/>
    <s v="0.00"/>
    <s v="0.00"/>
    <s v="0.00"/>
    <s v="0.00"/>
    <s v="0.00"/>
    <s v="0.00"/>
    <n v="1299"/>
    <n v="1299"/>
    <s v="0.00"/>
    <x v="0"/>
    <n v="-3.1999999991967343E-3"/>
  </r>
  <r>
    <x v="1"/>
    <x v="2"/>
    <x v="0"/>
    <x v="1"/>
    <x v="3"/>
    <n v="521000001"/>
    <s v="52101"/>
    <x v="1"/>
    <x v="0"/>
    <x v="0"/>
    <s v="52"/>
    <x v="0"/>
    <x v="1"/>
    <s v="P50025225E4"/>
    <n v="5200"/>
    <x v="28"/>
    <s v="521"/>
    <x v="3"/>
    <n v="12421"/>
    <n v="5521011"/>
    <s v="PROPIOS5521011"/>
    <s v="5521011 Equipo y aparatos audiovisuales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567579"/>
    <m/>
    <m/>
    <m/>
    <m/>
    <m/>
    <m/>
    <m/>
    <n v="0"/>
    <n v="567579"/>
    <n v="0"/>
    <n v="567579"/>
    <n v="0"/>
    <n v="567579"/>
    <n v="567579"/>
    <n v="0"/>
    <n v="567579"/>
    <n v="567579"/>
    <n v="567579"/>
    <s v="0.00"/>
    <s v="0.00"/>
    <s v="0.00"/>
    <s v="0.00"/>
    <n v="567579"/>
    <s v="0.00"/>
    <s v="0.00"/>
    <s v="0.00"/>
    <s v="0.00"/>
    <s v="0.00"/>
    <s v="0.00"/>
    <s v="0.00"/>
    <s v="0.00"/>
    <n v="567579"/>
    <x v="0"/>
    <n v="0"/>
  </r>
  <r>
    <x v="1"/>
    <x v="2"/>
    <x v="0"/>
    <x v="1"/>
    <x v="3"/>
    <n v="523000001"/>
    <s v="52301"/>
    <x v="1"/>
    <x v="0"/>
    <x v="0"/>
    <s v="52"/>
    <x v="0"/>
    <x v="1"/>
    <s v="P50025225E4"/>
    <n v="5200"/>
    <x v="28"/>
    <s v="523"/>
    <x v="3"/>
    <n v="12423"/>
    <n v="5523011"/>
    <s v="PROPIOS5523011"/>
    <s v="5523011 Camara fotogràfica y de vide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536.7800000000007"/>
    <n v="7950.16"/>
    <m/>
    <m/>
    <m/>
    <m/>
    <m/>
    <m/>
    <m/>
    <n v="9536.7800000000007"/>
    <n v="7950.16"/>
    <n v="0"/>
    <n v="17486.940000000002"/>
    <n v="0"/>
    <n v="17486.940000000002"/>
    <n v="17486.940000000002"/>
    <n v="0"/>
    <n v="17486.940000000002"/>
    <n v="17486.940000000002"/>
    <n v="17486.940000000002"/>
    <s v="0.00"/>
    <s v="0.00"/>
    <s v="0.00"/>
    <n v="9536.7800000000007"/>
    <n v="7950.16"/>
    <s v="0.00"/>
    <s v="0.00"/>
    <s v="0.00"/>
    <s v="0.00"/>
    <s v="0.00"/>
    <s v="0.00"/>
    <s v="0.00"/>
    <s v="0.00"/>
    <n v="17486.940000000002"/>
    <x v="0"/>
    <n v="0"/>
  </r>
  <r>
    <x v="1"/>
    <x v="2"/>
    <x v="0"/>
    <x v="1"/>
    <x v="3"/>
    <n v="562000001"/>
    <s v="56201"/>
    <x v="1"/>
    <x v="0"/>
    <x v="0"/>
    <s v="56"/>
    <x v="0"/>
    <x v="1"/>
    <s v="P50025625E4"/>
    <n v="5600"/>
    <x v="29"/>
    <s v="562"/>
    <x v="3"/>
    <n v="12462"/>
    <n v="5562011"/>
    <s v="PROPIOS5562011"/>
    <s v="5562011 Maquinaria y equipo industrial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7031.35"/>
    <m/>
    <m/>
    <m/>
    <n v="-10000"/>
    <n v="-48251.29"/>
    <n v="-48780.06"/>
    <m/>
    <m/>
    <n v="107031.35"/>
    <n v="-10000"/>
    <n v="-97031.35"/>
    <n v="7.2759576141834259E-12"/>
    <n v="0"/>
    <n v="0"/>
    <n v="0"/>
    <n v="0"/>
    <n v="0"/>
    <n v="0"/>
    <n v="0"/>
    <s v="0.00"/>
    <s v="0.00"/>
    <s v="0.00"/>
    <n v="214062.7"/>
    <s v="0.00"/>
    <s v="0.00"/>
    <n v="-107031.35"/>
    <s v="0.00"/>
    <s v="0.00"/>
    <s v="0.00"/>
    <s v="0.00"/>
    <s v="0.00"/>
    <s v="0.00"/>
    <n v="0"/>
    <x v="0"/>
    <n v="0"/>
  </r>
  <r>
    <x v="1"/>
    <x v="2"/>
    <x v="0"/>
    <x v="1"/>
    <x v="3"/>
    <n v="564000001"/>
    <s v="56401"/>
    <x v="1"/>
    <x v="0"/>
    <x v="0"/>
    <s v="56"/>
    <x v="0"/>
    <x v="1"/>
    <s v="P50025625E4"/>
    <n v="5600"/>
    <x v="29"/>
    <s v="564"/>
    <x v="3"/>
    <n v="12464"/>
    <n v="5564011"/>
    <s v="PROPIOS5564011"/>
    <s v="5564011 Sistemas de aire acondicionado, calefacción y de refrigeración industrial y comerci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56109.2"/>
    <m/>
    <m/>
    <m/>
    <m/>
    <m/>
    <m/>
    <n v="0"/>
    <n v="56109.2"/>
    <n v="0"/>
    <n v="56109.2"/>
    <n v="0"/>
    <n v="56109.2"/>
    <n v="56109.2"/>
    <n v="0"/>
    <n v="56109.2"/>
    <n v="56109.2"/>
    <n v="56109.2"/>
    <s v="0.00"/>
    <s v="0.00"/>
    <s v="0.00"/>
    <s v="0.00"/>
    <s v="0.00"/>
    <n v="56109.2"/>
    <s v="0.00"/>
    <s v="0.00"/>
    <s v="0.00"/>
    <s v="0.00"/>
    <s v="0.00"/>
    <s v="0.00"/>
    <s v="0.00"/>
    <n v="56109.2"/>
    <x v="0"/>
    <n v="0"/>
  </r>
  <r>
    <x v="1"/>
    <x v="2"/>
    <x v="0"/>
    <x v="1"/>
    <x v="3"/>
    <n v="567000001"/>
    <s v="56701"/>
    <x v="1"/>
    <x v="0"/>
    <x v="0"/>
    <s v="56"/>
    <x v="0"/>
    <x v="1"/>
    <s v="P50025625E4"/>
    <n v="5600"/>
    <x v="29"/>
    <s v="567"/>
    <x v="3"/>
    <n v="12467"/>
    <n v="5567011"/>
    <s v="PROPIOS5567011"/>
    <s v="5567011 Herramientas Maquinas y Herramientas"/>
    <n v="9252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6568.13"/>
    <m/>
    <n v="-70632.819999999992"/>
    <m/>
    <n v="-100000"/>
    <n v="13437.15"/>
    <n v="-150000"/>
    <n v="26564"/>
    <m/>
    <n v="-116568.13"/>
    <n v="-170632.82"/>
    <n v="-109998.85"/>
    <n v="-397199.8"/>
    <n v="382674.43"/>
    <n v="-14525.370000000024"/>
    <n v="77994.629999999976"/>
    <m/>
    <n v="77994.63"/>
    <n v="77994.63"/>
    <n v="77994.63"/>
    <s v="0.00"/>
    <s v="0.00"/>
    <n v="4970.6000000000004"/>
    <n v="16656.150000000001"/>
    <s v="0.00"/>
    <n v="29803.88"/>
    <s v="0.00"/>
    <s v="0.00"/>
    <s v="0.00"/>
    <s v="0.00"/>
    <n v="26564"/>
    <s v="0.00"/>
    <s v="0.00"/>
    <n v="77994.63"/>
    <x v="0"/>
    <n v="0"/>
  </r>
  <r>
    <x v="1"/>
    <x v="2"/>
    <x v="0"/>
    <x v="1"/>
    <x v="3"/>
    <n v="583000001"/>
    <s v="58301"/>
    <x v="1"/>
    <x v="0"/>
    <x v="0"/>
    <s v="58"/>
    <x v="0"/>
    <x v="1"/>
    <s v="P50025825E4"/>
    <n v="1500"/>
    <x v="30"/>
    <s v="583"/>
    <x v="7"/>
    <n v="12330"/>
    <n v="5583011"/>
    <s v="PROPIOS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5"/>
    <n v="612000001"/>
    <s v="61201"/>
    <x v="1"/>
    <x v="0"/>
    <x v="0"/>
    <s v="61"/>
    <x v="0"/>
    <x v="1"/>
    <s v="P50026125E4"/>
    <n v="6100"/>
    <x v="31"/>
    <s v="612"/>
    <x v="7"/>
    <n v="12352"/>
    <n v="5612011"/>
    <s v="PROPIOS5612011"/>
    <s v="5612011 Edificación no habit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MEP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MEP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3"/>
    <x v="0"/>
    <m/>
    <m/>
    <m/>
    <m/>
    <m/>
    <m/>
    <n v="-30776.260000000002"/>
    <m/>
    <m/>
    <n v="40490.199999999997"/>
    <n v="0"/>
    <n v="-30776.260000000002"/>
    <n v="9713.9399999999951"/>
    <n v="0"/>
    <n v="9713.9399999999951"/>
    <n v="9713.9399999999951"/>
    <n v="9713.9399999999987"/>
    <m/>
    <n v="9713.9399999999987"/>
    <n v="2169.6999999999971"/>
    <s v="0.00"/>
    <n v="40490.199999999997"/>
    <s v="0.00"/>
    <s v="0.00"/>
    <s v="0.00"/>
    <s v="0.00"/>
    <s v="0.00"/>
    <s v="0.00"/>
    <n v="-38320.5"/>
    <s v="0.00"/>
    <s v="0.00"/>
    <s v="0.00"/>
    <s v="0.00"/>
    <n v="2169.6999999999971"/>
    <x v="10"/>
    <n v="7544.239999999998"/>
  </r>
  <r>
    <x v="0"/>
    <x v="0"/>
    <x v="1"/>
    <x v="3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PROMEP5336041"/>
    <s v="5336041 Servicio de fotocopiado, digitalización e impresión"/>
    <n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2.32"/>
    <m/>
    <m/>
    <m/>
    <n v="0"/>
    <n v="0"/>
    <n v="1002.32"/>
    <n v="1002.32"/>
    <n v="180.01"/>
    <n v="1182.33"/>
    <n v="1182.33"/>
    <n v="1182.33"/>
    <m/>
    <n v="1182.33"/>
    <n v="1182.33"/>
    <s v="0.00"/>
    <s v="0.00"/>
    <s v="0.00"/>
    <s v="0.00"/>
    <s v="0.00"/>
    <s v="0.00"/>
    <s v="0.00"/>
    <s v="0.00"/>
    <n v="1182.33"/>
    <s v="0.00"/>
    <s v="0.00"/>
    <s v="0.00"/>
    <s v="0.00"/>
    <n v="1182.33"/>
    <x v="0"/>
    <n v="0"/>
  </r>
  <r>
    <x v="0"/>
    <x v="0"/>
    <x v="1"/>
    <x v="3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MEP5341011"/>
    <s v="5341011 Servicios financieros y bancarios"/>
    <n v="0"/>
    <x v="0"/>
    <x v="3"/>
    <x v="3"/>
    <x v="3"/>
    <x v="3"/>
    <x v="3"/>
    <x v="3"/>
    <x v="3"/>
    <x v="3"/>
    <x v="3"/>
    <x v="3"/>
    <x v="3"/>
    <x v="3"/>
    <x v="3"/>
    <x v="0"/>
    <x v="0"/>
    <x v="0"/>
    <x v="0"/>
    <x v="0"/>
    <x v="0"/>
    <x v="0"/>
    <x v="0"/>
    <x v="0"/>
    <m/>
    <n v="0"/>
    <x v="3"/>
    <x v="3"/>
    <n v="692.28"/>
    <x v="0"/>
    <x v="0"/>
    <x v="0"/>
    <x v="0"/>
    <x v="0"/>
    <x v="0"/>
    <m/>
    <m/>
    <m/>
    <m/>
    <m/>
    <m/>
    <m/>
    <m/>
    <m/>
    <n v="0"/>
    <n v="0"/>
    <n v="0"/>
    <n v="0"/>
    <n v="2174.77"/>
    <n v="2174.77"/>
    <n v="2174.77"/>
    <m/>
    <n v="2174.77"/>
    <n v="2174.77"/>
    <n v="1202.72"/>
    <n v="20.64"/>
    <n v="61.92"/>
    <n v="10.32"/>
    <n v="41.28"/>
    <n v="20.64"/>
    <n v="366.2"/>
    <n v="345.56"/>
    <n v="30.96"/>
    <n v="41.28"/>
    <n v="88.48"/>
    <n v="103.2"/>
    <n v="72.239999999999995"/>
    <n v="72.239999999999995"/>
    <n v="1130.48"/>
    <x v="11"/>
    <n v="972.05"/>
  </r>
  <r>
    <x v="0"/>
    <x v="0"/>
    <x v="1"/>
    <x v="3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PROMEP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0"/>
    <m/>
    <m/>
    <m/>
    <m/>
    <m/>
    <n v="13149.06"/>
    <m/>
    <m/>
    <n v="100"/>
    <n v="0"/>
    <n v="13149.06"/>
    <n v="13249.06"/>
    <n v="0"/>
    <n v="13249.06"/>
    <n v="13249.06"/>
    <n v="100"/>
    <n v="13149.06"/>
    <n v="13249.06"/>
    <n v="13249.06"/>
    <s v="0.00"/>
    <s v="0.00"/>
    <s v="0.00"/>
    <n v="100"/>
    <s v="0.00"/>
    <s v="0.00"/>
    <s v="0.00"/>
    <s v="0.00"/>
    <s v="0.00"/>
    <n v="13149.06"/>
    <s v="0.00"/>
    <s v="0.00"/>
    <s v="0.00"/>
    <n v="13249.06"/>
    <x v="0"/>
    <n v="0"/>
  </r>
  <r>
    <x v="0"/>
    <x v="0"/>
    <x v="1"/>
    <x v="3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PROMEP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PROMEP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MEP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3"/>
    <x v="0"/>
    <x v="0"/>
    <x v="0"/>
    <s v="37"/>
    <x v="0"/>
    <x v="0"/>
    <s v="P50013725E5"/>
    <n v="3700"/>
    <x v="19"/>
    <s v="371"/>
    <x v="2"/>
    <n v="51370"/>
    <n v="5372031"/>
    <s v="PROMEP5372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PROMEP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0"/>
    <x v="0"/>
    <x v="0"/>
    <m/>
    <n v="1100"/>
    <m/>
    <m/>
    <n v="6585.94"/>
    <n v="1868.1"/>
    <n v="1814.5"/>
    <m/>
    <m/>
    <n v="3013.28"/>
    <n v="7685.94"/>
    <n v="3682.6"/>
    <n v="14381.820000000002"/>
    <n v="0"/>
    <n v="14381.82"/>
    <n v="14381.82"/>
    <n v="14381.820000000002"/>
    <m/>
    <n v="14381.820000000002"/>
    <n v="14381.820000000002"/>
    <n v="3013.28"/>
    <s v="0.00"/>
    <s v="0.00"/>
    <s v="0.00"/>
    <n v="1100"/>
    <s v="0.00"/>
    <s v="0.00"/>
    <n v="6585.94"/>
    <n v="1868.1"/>
    <n v="1814.5"/>
    <s v="0.00"/>
    <s v="0.00"/>
    <s v="0.00"/>
    <n v="14381.820000000002"/>
    <x v="0"/>
    <n v="0"/>
  </r>
  <r>
    <x v="0"/>
    <x v="0"/>
    <x v="1"/>
    <x v="3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PROMEP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PROMEP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2000001"/>
    <s v="21201"/>
    <x v="0"/>
    <x v="0"/>
    <x v="0"/>
    <s v="21"/>
    <x v="0"/>
    <x v="0"/>
    <s v="P50012125E5"/>
    <n v="2100"/>
    <x v="5"/>
    <s v="212"/>
    <x v="1"/>
    <n v="51210"/>
    <n v="5212011"/>
    <s v="PROMEP5212011"/>
    <s v="5212011 Materiales y útiles de impresión y reprod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PROMEP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496.2"/>
    <m/>
    <m/>
    <m/>
    <m/>
    <m/>
    <m/>
    <n v="0"/>
    <n v="496.2"/>
    <n v="0"/>
    <n v="496.2"/>
    <n v="0"/>
    <n v="496.2"/>
    <n v="496.2"/>
    <n v="496.2"/>
    <m/>
    <n v="496.2"/>
    <n v="496.2"/>
    <s v="0.00"/>
    <s v="0.00"/>
    <s v="0.00"/>
    <s v="0.00"/>
    <s v="0.00"/>
    <n v="496.2"/>
    <s v="0.00"/>
    <s v="0.00"/>
    <s v="0.00"/>
    <s v="0.00"/>
    <s v="0.00"/>
    <s v="0.00"/>
    <s v="0.00"/>
    <n v="496.2"/>
    <x v="0"/>
    <n v="0"/>
  </r>
  <r>
    <x v="0"/>
    <x v="0"/>
    <x v="1"/>
    <x v="3"/>
    <x v="1"/>
    <n v="214000001"/>
    <s v="21401"/>
    <x v="0"/>
    <x v="0"/>
    <x v="0"/>
    <s v="21"/>
    <x v="0"/>
    <x v="0"/>
    <s v="P50012125E5"/>
    <n v="2100"/>
    <x v="5"/>
    <s v="214"/>
    <x v="1"/>
    <n v="51210"/>
    <n v="5214011"/>
    <s v="PROMEP5214011"/>
    <s v="5214011 Materiales, útiles y equipos menores de tecnologías de la información y comunicacion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684.55"/>
    <m/>
    <m/>
    <m/>
    <n v="-2023.3"/>
    <m/>
    <m/>
    <n v="0"/>
    <n v="2684.55"/>
    <n v="-2023.3"/>
    <n v="661.25000000000023"/>
    <n v="0"/>
    <n v="661.25000000000023"/>
    <n v="661.25000000000023"/>
    <n v="661.25000000000034"/>
    <m/>
    <n v="661.25000000000034"/>
    <n v="428.01"/>
    <s v="0.00"/>
    <s v="0.00"/>
    <s v="0.00"/>
    <s v="0.00"/>
    <s v="0.00"/>
    <n v="2684.55"/>
    <s v="0.00"/>
    <n v="-2256.54"/>
    <s v="0.00"/>
    <s v="0.00"/>
    <s v="0.00"/>
    <s v="0.00"/>
    <s v="0.00"/>
    <n v="428.01"/>
    <x v="12"/>
    <n v="233.24000000000024"/>
  </r>
  <r>
    <x v="0"/>
    <x v="0"/>
    <x v="1"/>
    <x v="3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PROMEP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9910.2099999999991"/>
    <m/>
    <m/>
    <m/>
    <m/>
    <m/>
    <n v="0"/>
    <n v="9910.2099999999991"/>
    <n v="0"/>
    <n v="9910.2099999999991"/>
    <n v="0"/>
    <n v="9910.2099999999991"/>
    <n v="9910.2099999999991"/>
    <n v="9910.2099999999991"/>
    <m/>
    <n v="9910.2099999999991"/>
    <n v="9000.2099999999991"/>
    <s v="0.00"/>
    <s v="0.00"/>
    <s v="0.00"/>
    <s v="0.00"/>
    <s v="0.00"/>
    <s v="0.00"/>
    <n v="9910.2099999999991"/>
    <s v="0.00"/>
    <s v="0.00"/>
    <s v="0.00"/>
    <n v="-910"/>
    <s v="0.00"/>
    <s v="0.00"/>
    <n v="9000.2099999999991"/>
    <x v="13"/>
    <n v="910"/>
  </r>
  <r>
    <x v="0"/>
    <x v="0"/>
    <x v="1"/>
    <x v="3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PROMEP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MEP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PROMEP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491.76"/>
    <m/>
    <m/>
    <n v="0"/>
    <n v="0"/>
    <n v="1491.76"/>
    <n v="1491.76"/>
    <n v="0"/>
    <n v="1491.76"/>
    <n v="1491.76"/>
    <m/>
    <n v="1491.76"/>
    <n v="1491.76"/>
    <n v="1491.76"/>
    <s v="0.00"/>
    <s v="0.00"/>
    <s v="0.00"/>
    <s v="0.00"/>
    <s v="0.00"/>
    <s v="0.00"/>
    <s v="0.00"/>
    <s v="0.00"/>
    <s v="0.00"/>
    <n v="1491.76"/>
    <s v="0.00"/>
    <s v="0.00"/>
    <s v="0.00"/>
    <n v="1491.76"/>
    <x v="0"/>
    <n v="0"/>
  </r>
  <r>
    <x v="0"/>
    <x v="0"/>
    <x v="1"/>
    <x v="3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MEP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4"/>
    <x v="0"/>
    <n v="2715"/>
    <m/>
    <m/>
    <m/>
    <m/>
    <m/>
    <n v="16344.24"/>
    <n v="9999.99"/>
    <m/>
    <n v="28892.2"/>
    <n v="0"/>
    <n v="26344.23"/>
    <n v="55236.43"/>
    <n v="0"/>
    <n v="55236.43"/>
    <n v="55236.43"/>
    <n v="38892.19"/>
    <n v="16344.239999999991"/>
    <n v="55236.429999999993"/>
    <n v="55236.429999999993"/>
    <s v="0.00"/>
    <n v="26177.200000000001"/>
    <s v="0.00"/>
    <n v="2715"/>
    <s v="0.00"/>
    <s v="0.00"/>
    <s v="0.00"/>
    <s v="0.00"/>
    <n v="-24791.5"/>
    <n v="41135.74"/>
    <n v="9999.99"/>
    <s v="0.00"/>
    <s v="0.00"/>
    <n v="55236.429999999993"/>
    <x v="0"/>
    <n v="0"/>
  </r>
  <r>
    <x v="0"/>
    <x v="0"/>
    <x v="1"/>
    <x v="3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PROMEP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8003.42"/>
    <m/>
    <m/>
    <n v="0"/>
    <n v="0"/>
    <n v="8003.42"/>
    <n v="8003.42"/>
    <n v="0"/>
    <n v="8003.42"/>
    <n v="8003.42"/>
    <m/>
    <n v="8003.42"/>
    <n v="8003.42"/>
    <n v="8003.42"/>
    <s v="0.00"/>
    <s v="0.00"/>
    <s v="0.00"/>
    <s v="0.00"/>
    <s v="0.00"/>
    <s v="0.00"/>
    <s v="0.00"/>
    <s v="0.00"/>
    <s v="0.00"/>
    <n v="8003.42"/>
    <s v="0.00"/>
    <s v="0.00"/>
    <s v="0.00"/>
    <n v="8003.42"/>
    <x v="0"/>
    <n v="0"/>
  </r>
  <r>
    <x v="0"/>
    <x v="0"/>
    <x v="1"/>
    <x v="3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PROMEP5261011"/>
    <s v="5261011 Combustibles, lubricantes y aditivos para vehícul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1"/>
    <x v="0"/>
    <x v="0"/>
    <m/>
    <m/>
    <m/>
    <n v="5000"/>
    <n v="4886.76"/>
    <m/>
    <m/>
    <m/>
    <m/>
    <n v="3528.99"/>
    <n v="9886.76"/>
    <n v="0"/>
    <n v="13415.75"/>
    <n v="0"/>
    <n v="13415.75"/>
    <n v="13415.75"/>
    <n v="13415.749999999998"/>
    <m/>
    <n v="13415.749999999998"/>
    <n v="13415.75"/>
    <n v="3528.99"/>
    <s v="0.00"/>
    <s v="0.00"/>
    <s v="0.00"/>
    <s v="0.00"/>
    <s v="0.00"/>
    <n v="5000"/>
    <n v="4886.76"/>
    <s v="0.00"/>
    <s v="0.00"/>
    <s v="0.00"/>
    <s v="0.00"/>
    <s v="0.00"/>
    <n v="13415.75"/>
    <x v="0"/>
    <n v="0"/>
  </r>
  <r>
    <x v="0"/>
    <x v="0"/>
    <x v="1"/>
    <x v="3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PROMEP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ROMEP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5"/>
    <x v="0"/>
    <n v="3241.13"/>
    <m/>
    <n v="3633"/>
    <m/>
    <m/>
    <m/>
    <m/>
    <m/>
    <n v="2951.62"/>
    <n v="9981.2799999999988"/>
    <n v="3633"/>
    <n v="2951.62"/>
    <n v="16565.899999999998"/>
    <n v="0"/>
    <n v="16565.899999999998"/>
    <n v="16565.899999999998"/>
    <n v="13614.279999999999"/>
    <n v="2951.62"/>
    <n v="16565.899999999998"/>
    <n v="16565.900000000001"/>
    <s v="0.00"/>
    <n v="6740.15"/>
    <s v="0.00"/>
    <n v="3241.13"/>
    <s v="0.00"/>
    <n v="3633"/>
    <s v="0.00"/>
    <s v="0.00"/>
    <s v="0.00"/>
    <s v="0.00"/>
    <s v="0.00"/>
    <n v="2951.62"/>
    <n v="2951.62"/>
    <n v="13614.279999999999"/>
    <x v="0"/>
    <n v="0"/>
  </r>
  <r>
    <x v="0"/>
    <x v="0"/>
    <x v="1"/>
    <x v="3"/>
    <x v="1"/>
    <n v="295000001"/>
    <s v="29501"/>
    <x v="0"/>
    <x v="0"/>
    <x v="0"/>
    <s v="29"/>
    <x v="0"/>
    <x v="0"/>
    <s v="P50012925E5"/>
    <n v="2900"/>
    <x v="12"/>
    <s v="295"/>
    <x v="1"/>
    <n v="51290"/>
    <n v="5295011"/>
    <s v="PROMEP5295011"/>
    <s v="5295011 Refacciones y accesorios menores de equipo e instrumental médico y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PROMEP5371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3000"/>
    <m/>
    <m/>
    <m/>
    <m/>
    <m/>
    <m/>
    <m/>
    <m/>
    <n v="13000"/>
    <n v="0"/>
    <n v="0"/>
    <n v="13000"/>
    <n v="0"/>
    <n v="13000"/>
    <n v="13000"/>
    <n v="13000"/>
    <m/>
    <n v="13000"/>
    <n v="13000"/>
    <s v="0.00"/>
    <s v="0.00"/>
    <s v="0.00"/>
    <n v="13000"/>
    <s v="0.00"/>
    <s v="0.00"/>
    <s v="0.00"/>
    <s v="0.00"/>
    <s v="0.00"/>
    <s v="0.00"/>
    <s v="0.00"/>
    <s v="0.00"/>
    <s v="0.00"/>
    <n v="13000"/>
    <x v="0"/>
    <n v="0"/>
  </r>
  <r>
    <x v="0"/>
    <x v="0"/>
    <x v="1"/>
    <x v="3"/>
    <x v="4"/>
    <n v="442000001"/>
    <s v="44203"/>
    <x v="0"/>
    <x v="0"/>
    <x v="0"/>
    <s v="44"/>
    <x v="0"/>
    <x v="0"/>
    <s v="P50014425E5"/>
    <n v="4400"/>
    <x v="24"/>
    <s v="442"/>
    <x v="4"/>
    <n v="52420"/>
    <n v="5442031"/>
    <s v="PROMEP5442031"/>
    <s v="5442031 BECAS Académica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4"/>
    <n v="442100001"/>
    <s v="44211"/>
    <x v="0"/>
    <x v="0"/>
    <x v="0"/>
    <s v="44"/>
    <x v="0"/>
    <x v="0"/>
    <s v="P50014425E5"/>
    <n v="4400"/>
    <x v="24"/>
    <s v="442"/>
    <x v="4"/>
    <n v="52420"/>
    <n v="5442111"/>
    <s v="PROMEP5442111"/>
    <s v="5442111 BECAS Convenios"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6"/>
    <x v="16"/>
    <n v="-35397.65"/>
    <n v="-1100"/>
    <n v="-19812.760000000002"/>
    <n v="-14910.21"/>
    <n v="-11472.7"/>
    <n v="-11798.22"/>
    <m/>
    <n v="-9999.99"/>
    <m/>
    <n v="-283981.07"/>
    <n v="-47295.67"/>
    <n v="-21798.21"/>
    <n v="-353074.95"/>
    <n v="995815.5"/>
    <n v="642740.54999999993"/>
    <n v="642740.54999999993"/>
    <n v="642740.55000000005"/>
    <m/>
    <n v="642740.55000000005"/>
    <n v="402000"/>
    <s v="0.00"/>
    <n v="75000"/>
    <n v="12000"/>
    <n v="13000"/>
    <n v="12000"/>
    <n v="12000"/>
    <n v="12000"/>
    <n v="12000"/>
    <n v="10000"/>
    <n v="14000"/>
    <n v="183000"/>
    <n v="47000"/>
    <n v="47000"/>
    <n v="355000"/>
    <x v="14"/>
    <n v="240740.54999999993"/>
  </r>
  <r>
    <x v="0"/>
    <x v="0"/>
    <x v="1"/>
    <x v="3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MEP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m/>
    <n v="726658"/>
    <x v="0"/>
    <x v="0"/>
    <n v="726658"/>
    <x v="0"/>
    <x v="0"/>
    <x v="0"/>
    <x v="0"/>
    <x v="0"/>
    <x v="0"/>
    <m/>
    <m/>
    <m/>
    <m/>
    <m/>
    <m/>
    <n v="-8003.42"/>
    <m/>
    <n v="-2951.62"/>
    <n v="0"/>
    <n v="0"/>
    <n v="-10955.04"/>
    <n v="-10955.04"/>
    <n v="726658"/>
    <n v="715702.96"/>
    <n v="715702.96"/>
    <n v="30985.059999999998"/>
    <n v="684717.89"/>
    <n v="715702.95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5"/>
    <n v="715702.96"/>
  </r>
  <r>
    <x v="0"/>
    <x v="0"/>
    <x v="1"/>
    <x v="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MEP5515011"/>
    <s v="5515011 Equipo de cómputo y de tecnologías de la información"/>
    <n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2"/>
    <x v="0"/>
    <x v="17"/>
    <n v="16341.52"/>
    <m/>
    <n v="12999.01"/>
    <m/>
    <m/>
    <m/>
    <m/>
    <m/>
    <m/>
    <n v="184975.12"/>
    <n v="12999.01"/>
    <n v="0"/>
    <n v="197974.13"/>
    <n v="27869.119999999999"/>
    <n v="225843.25"/>
    <n v="225843.25"/>
    <n v="225843.24999999997"/>
    <m/>
    <n v="225843.24999999997"/>
    <n v="225843.25"/>
    <n v="9300.2099999999991"/>
    <n v="10399.200000000001"/>
    <n v="176803.31"/>
    <n v="16341.52"/>
    <s v="0.00"/>
    <n v="12999.01"/>
    <s v="0.00"/>
    <s v="0.00"/>
    <s v="0.00"/>
    <s v="0.00"/>
    <s v="0.00"/>
    <s v="0.00"/>
    <s v="0.00"/>
    <n v="225843.25"/>
    <x v="0"/>
    <n v="0"/>
  </r>
  <r>
    <x v="0"/>
    <x v="0"/>
    <x v="1"/>
    <x v="3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PROMEP5521011"/>
    <s v="5521011 Equipo y aparatos audiovisuales "/>
    <n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8927.7999999999993"/>
    <m/>
    <m/>
    <m/>
    <n v="0"/>
    <n v="0"/>
    <n v="8927.7999999999993"/>
    <n v="8927.7999999999993"/>
    <n v="967"/>
    <n v="9894.7999999999993"/>
    <n v="9894.7999999999993"/>
    <n v="9894.7999999999993"/>
    <m/>
    <n v="9894.7999999999993"/>
    <n v="9894.7999999999993"/>
    <s v="0.00"/>
    <s v="0.00"/>
    <s v="0.00"/>
    <s v="0.00"/>
    <s v="0.00"/>
    <s v="0.00"/>
    <s v="0.00"/>
    <s v="0.00"/>
    <n v="9894.7999999999993"/>
    <s v="0.00"/>
    <s v="0.00"/>
    <s v="0.00"/>
    <s v="0.00"/>
    <n v="9894.7999999999993"/>
    <x v="0"/>
    <n v="0"/>
  </r>
  <r>
    <x v="0"/>
    <x v="0"/>
    <x v="1"/>
    <x v="3"/>
    <x v="3"/>
    <n v="523000001"/>
    <s v="52301"/>
    <x v="0"/>
    <x v="0"/>
    <x v="0"/>
    <s v="52"/>
    <x v="0"/>
    <x v="1"/>
    <s v="P50025225E5"/>
    <n v="5200"/>
    <x v="28"/>
    <s v="523"/>
    <x v="3"/>
    <n v="12423"/>
    <n v="5523011"/>
    <s v="PROMEP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MEP5562011"/>
    <s v="5562011 Maquinaria y equipo industrial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1000001"/>
    <s v="13101"/>
    <x v="1"/>
    <x v="0"/>
    <x v="0"/>
    <s v="13"/>
    <x v="0"/>
    <x v="0"/>
    <s v="P50011325E4"/>
    <n v="1300"/>
    <x v="2"/>
    <s v="131"/>
    <x v="0"/>
    <n v="51130"/>
    <n v="5131011"/>
    <s v="FONDO DE CONTINGENCIAS 5131011"/>
    <s v="5131011 Prima quinquenal por años de servicios efectivos presta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2000001"/>
    <s v="13201"/>
    <x v="1"/>
    <x v="0"/>
    <x v="0"/>
    <s v="13"/>
    <x v="0"/>
    <x v="0"/>
    <s v="P50011325E4"/>
    <n v="1300"/>
    <x v="2"/>
    <s v="132"/>
    <x v="0"/>
    <n v="51130"/>
    <n v="5132011"/>
    <s v="FONDO DE CONTINGENCIAS 5132011"/>
    <s v="5132011 Prima vac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CONTINGENCIA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FONDO DE CONTINGENCIAS 5334011"/>
    <s v="5334011 Servicios de capacitación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CONTINGENCIAS 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3"/>
    <x v="1"/>
    <x v="0"/>
    <x v="0"/>
    <s v="15"/>
    <x v="0"/>
    <x v="0"/>
    <s v="P50011525E4"/>
    <n v="1500"/>
    <x v="4"/>
    <s v="152"/>
    <x v="0"/>
    <n v="51150"/>
    <n v="5152031"/>
    <s v="FONDO DE OBLIGACIONES LABORALES 5152031"/>
    <s v="5152031 Antigüedad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OBLIGACIONES LABORALE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OBLIGACIONES LABORALES 5341011"/>
    <s v="5341011 Servicios financieros y bancarios"/>
    <m/>
    <x v="0"/>
    <x v="4"/>
    <x v="4"/>
    <x v="4"/>
    <x v="4"/>
    <x v="4"/>
    <x v="4"/>
    <x v="4"/>
    <x v="4"/>
    <x v="4"/>
    <x v="4"/>
    <x v="4"/>
    <x v="4"/>
    <x v="4"/>
    <x v="0"/>
    <x v="0"/>
    <x v="0"/>
    <x v="0"/>
    <x v="0"/>
    <x v="0"/>
    <x v="0"/>
    <x v="0"/>
    <x v="0"/>
    <m/>
    <n v="0"/>
    <x v="4"/>
    <x v="4"/>
    <n v="8553.83"/>
    <x v="0"/>
    <x v="0"/>
    <x v="0"/>
    <x v="13"/>
    <x v="0"/>
    <x v="0"/>
    <m/>
    <m/>
    <m/>
    <m/>
    <m/>
    <m/>
    <m/>
    <m/>
    <m/>
    <n v="0"/>
    <n v="0"/>
    <n v="0"/>
    <n v="0"/>
    <n v="15271.720000000001"/>
    <n v="15271.720000000001"/>
    <n v="15271.720000000001"/>
    <n v="0"/>
    <n v="15271.72"/>
    <n v="15271.72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6"/>
    <n v="15271.720000000001"/>
  </r>
  <r>
    <x v="0"/>
    <x v="0"/>
    <x v="1"/>
    <x v="6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AM5341011"/>
    <s v="5341011 Servicios financieros y bancarios"/>
    <n v="0"/>
    <x v="7"/>
    <x v="5"/>
    <x v="5"/>
    <x v="5"/>
    <x v="5"/>
    <x v="5"/>
    <x v="5"/>
    <x v="5"/>
    <x v="5"/>
    <x v="5"/>
    <x v="5"/>
    <x v="5"/>
    <x v="5"/>
    <x v="5"/>
    <x v="0"/>
    <x v="0"/>
    <x v="0"/>
    <x v="0"/>
    <x v="0"/>
    <x v="0"/>
    <x v="0"/>
    <x v="0"/>
    <x v="0"/>
    <m/>
    <n v="0"/>
    <x v="5"/>
    <x v="5"/>
    <n v="192.18"/>
    <x v="0"/>
    <x v="0"/>
    <x v="0"/>
    <x v="0"/>
    <x v="0"/>
    <x v="0"/>
    <m/>
    <m/>
    <m/>
    <m/>
    <m/>
    <m/>
    <m/>
    <m/>
    <n v="-2610.4"/>
    <n v="0"/>
    <n v="0"/>
    <n v="-2610.4"/>
    <n v="-2610.4"/>
    <n v="2619.6799999999998"/>
    <n v="9.2799999999992906"/>
    <n v="9.2799999999992906"/>
    <n v="0"/>
    <n v="9.2799999999999994"/>
    <n v="9.2799999999999994"/>
    <n v="9.2799999999999994"/>
    <s v="0.00"/>
    <s v="0.00"/>
    <s v="0.00"/>
    <s v="0.00"/>
    <s v="0.00"/>
    <s v="0.00"/>
    <s v="0.00"/>
    <s v="0.00"/>
    <s v="0.00"/>
    <s v="0.00"/>
    <n v="9.2799999999999994"/>
    <s v="0.00"/>
    <s v="0.00"/>
    <n v="9.2799999999999994"/>
    <x v="0"/>
    <n v="-7.0876637892069994E-13"/>
  </r>
  <r>
    <x v="0"/>
    <x v="0"/>
    <x v="1"/>
    <x v="6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AM5211011"/>
    <s v="5211011 Materiales, útiles y equipos menores de oficina"/>
    <n v="0"/>
    <x v="8"/>
    <x v="6"/>
    <x v="6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6359.84"/>
    <m/>
    <m/>
    <n v="21018.75"/>
    <n v="0"/>
    <n v="0"/>
    <n v="47378.59"/>
    <n v="47378.59"/>
    <n v="0"/>
    <n v="47378.59"/>
    <n v="47378.59"/>
    <m/>
    <n v="47378.59"/>
    <n v="47378.59"/>
    <n v="47378.59"/>
    <s v="0.00"/>
    <s v="0.00"/>
    <s v="0.00"/>
    <s v="0.00"/>
    <s v="0.00"/>
    <s v="0.00"/>
    <s v="0.00"/>
    <s v="0.00"/>
    <n v="26359.84"/>
    <s v="0.00"/>
    <s v="0.00"/>
    <n v="21018.75"/>
    <n v="21018.75"/>
    <n v="26359.84"/>
    <x v="0"/>
    <n v="0"/>
  </r>
  <r>
    <x v="0"/>
    <x v="0"/>
    <x v="1"/>
    <x v="6"/>
    <x v="2"/>
    <n v="352000001"/>
    <s v="35201"/>
    <x v="0"/>
    <x v="0"/>
    <x v="0"/>
    <s v="35"/>
    <x v="0"/>
    <x v="1"/>
    <s v="P50023525E5"/>
    <n v="3500"/>
    <x v="17"/>
    <s v="352"/>
    <x v="2"/>
    <n v="51350"/>
    <n v="5352011"/>
    <s v="FAM5352011"/>
    <s v="5352011 Mantenimiento y conservación de mobiliario y equipo de administr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10556"/>
    <m/>
    <m/>
    <n v="10556"/>
    <n v="0"/>
    <n v="0"/>
    <n v="21112"/>
    <n v="21112"/>
    <n v="0"/>
    <n v="21112"/>
    <n v="21112"/>
    <m/>
    <n v="21112"/>
    <n v="21112"/>
    <n v="21112"/>
    <s v="0.00"/>
    <s v="0.00"/>
    <s v="0.00"/>
    <s v="0.00"/>
    <s v="0.00"/>
    <s v="0.00"/>
    <s v="0.00"/>
    <s v="0.00"/>
    <n v="10556"/>
    <s v="0.00"/>
    <s v="0.00"/>
    <n v="10556"/>
    <n v="10556"/>
    <n v="10556"/>
    <x v="0"/>
    <n v="0"/>
  </r>
  <r>
    <x v="0"/>
    <x v="0"/>
    <x v="1"/>
    <x v="6"/>
    <x v="3"/>
    <n v="511000001"/>
    <s v="51501"/>
    <x v="0"/>
    <x v="0"/>
    <x v="0"/>
    <s v="51"/>
    <x v="0"/>
    <x v="1"/>
    <s v="P50025125E5"/>
    <n v="5100"/>
    <x v="22"/>
    <s v="515"/>
    <x v="3"/>
    <n v="12413"/>
    <n v="5515011"/>
    <s v="FAM5515011"/>
    <s v="5515011 Equipo de cómputo y de tecnologías de la inform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n v="8973.8000000002794"/>
    <n v="8973.8000000002794"/>
    <x v="0"/>
    <x v="0"/>
    <n v="8973.8000000002794"/>
    <x v="0"/>
    <x v="2"/>
    <x v="0"/>
    <x v="0"/>
    <x v="0"/>
    <x v="0"/>
    <m/>
    <m/>
    <m/>
    <m/>
    <m/>
    <n v="35604.46"/>
    <m/>
    <m/>
    <n v="26630.66"/>
    <n v="0"/>
    <n v="0"/>
    <n v="62235.119999999995"/>
    <n v="62235.119999999995"/>
    <n v="8973.8000000002794"/>
    <n v="71208.920000000275"/>
    <n v="71208.920000000275"/>
    <m/>
    <n v="71208.92"/>
    <n v="71208.92"/>
    <n v="71208.92"/>
    <s v="0.00"/>
    <s v="0.00"/>
    <s v="0.00"/>
    <s v="0.00"/>
    <s v="0.00"/>
    <s v="0.00"/>
    <s v="0.00"/>
    <s v="0.00"/>
    <n v="35604.46"/>
    <s v="0.00"/>
    <s v="0.00"/>
    <n v="35604.46"/>
    <n v="35604.46"/>
    <n v="35604.46"/>
    <x v="0"/>
    <n v="2.7648638933897018E-10"/>
  </r>
  <r>
    <x v="0"/>
    <x v="0"/>
    <x v="1"/>
    <x v="6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FAM5511011"/>
    <s v="5511011 Muebles de oficina y estantería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722571.5"/>
    <m/>
    <n v="881971.29"/>
    <n v="-147815.59"/>
    <n v="0"/>
    <n v="0"/>
    <n v="1456727.2"/>
    <n v="1456727.2"/>
    <n v="0"/>
    <n v="1456727.2"/>
    <n v="1456727.2"/>
    <n v="2383.36"/>
    <n v="1454343.84"/>
    <n v="1456727.2000000002"/>
    <n v="1445143"/>
    <s v="0.00"/>
    <s v="0.00"/>
    <s v="0.00"/>
    <s v="0.00"/>
    <s v="0.00"/>
    <s v="0.00"/>
    <s v="0.00"/>
    <s v="0.00"/>
    <n v="722571.5"/>
    <s v="0.00"/>
    <n v="881971.29"/>
    <n v="-159399.79000000004"/>
    <n v="-159399.79000000004"/>
    <n v="1604542.79"/>
    <x v="17"/>
    <n v="11584.199999999953"/>
  </r>
  <r>
    <x v="0"/>
    <x v="0"/>
    <x v="1"/>
    <x v="6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FAM5521011"/>
    <s v="5521011 Equipo y aparatos audiovisuales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92220.58"/>
    <m/>
    <m/>
    <n v="92220.58"/>
    <n v="0"/>
    <n v="0"/>
    <n v="184441.16"/>
    <n v="184441.16"/>
    <n v="0"/>
    <n v="184441.16"/>
    <n v="184441.16"/>
    <m/>
    <n v="184441.16"/>
    <n v="184441.16"/>
    <n v="184441.16"/>
    <s v="0.00"/>
    <s v="0.00"/>
    <s v="0.00"/>
    <s v="0.00"/>
    <s v="0.00"/>
    <s v="0.00"/>
    <s v="0.00"/>
    <s v="0.00"/>
    <n v="92220.58"/>
    <s v="0.00"/>
    <s v="0.00"/>
    <n v="92220.58"/>
    <n v="92220.58"/>
    <n v="92220.58"/>
    <x v="0"/>
    <n v="0"/>
  </r>
  <r>
    <x v="0"/>
    <x v="0"/>
    <x v="1"/>
    <x v="6"/>
    <x v="3"/>
    <n v="583000001"/>
    <s v="58301"/>
    <x v="0"/>
    <x v="0"/>
    <x v="0"/>
    <s v="58"/>
    <x v="0"/>
    <x v="1"/>
    <s v="P50025825E5"/>
    <n v="5800"/>
    <x v="30"/>
    <s v="583"/>
    <x v="7"/>
    <n v="12330"/>
    <n v="5583011"/>
    <s v="FAM5583011"/>
    <s v="5583011 Edificios y Locales"/>
    <n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"/>
    <x v="0"/>
    <m/>
    <n v="1769283.6800000002"/>
    <x v="0"/>
    <x v="6"/>
    <n v="881971.29"/>
    <x v="0"/>
    <x v="3"/>
    <x v="0"/>
    <x v="0"/>
    <x v="0"/>
    <x v="0"/>
    <m/>
    <m/>
    <m/>
    <m/>
    <m/>
    <n v="-887312.39"/>
    <m/>
    <n v="-881971.29"/>
    <m/>
    <n v="0"/>
    <n v="0"/>
    <n v="-1769283.6800000002"/>
    <n v="-1769283.6800000002"/>
    <n v="1769283.6799999997"/>
    <n v="0"/>
    <n v="0"/>
    <m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1"/>
    <x v="7"/>
    <x v="4"/>
    <n v="442100001"/>
    <s v="44213"/>
    <x v="0"/>
    <x v="0"/>
    <x v="0"/>
    <s v="44"/>
    <x v="0"/>
    <x v="0"/>
    <s v="P50014425E5"/>
    <n v="4400"/>
    <x v="24"/>
    <s v="442"/>
    <x v="4"/>
    <n v="52420"/>
    <n v="5442131"/>
    <s v="CONCYTEQ BICULTURAL5442131"/>
    <s v="5442131 Otras becas y ayudas para programas de capaci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m/>
    <n v="20000"/>
    <x v="0"/>
    <x v="7"/>
    <n v="0"/>
    <x v="0"/>
    <x v="0"/>
    <x v="0"/>
    <x v="0"/>
    <x v="0"/>
    <x v="0"/>
    <m/>
    <m/>
    <m/>
    <m/>
    <m/>
    <m/>
    <m/>
    <m/>
    <m/>
    <n v="0"/>
    <n v="0"/>
    <n v="0"/>
    <n v="0"/>
    <n v="2000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8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CONACYT5341011"/>
    <s v="5341011 Servicios financieros y bancarios"/>
    <n v="0"/>
    <x v="1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65.56"/>
    <m/>
    <m/>
    <m/>
    <n v="0"/>
    <n v="0"/>
    <n v="365.56"/>
    <n v="365.56"/>
    <n v="1062.4000000000001"/>
    <n v="1427.96"/>
    <n v="1427.96"/>
    <n v="1427.96"/>
    <n v="0"/>
    <n v="1427.96"/>
    <n v="461.68000000000006"/>
    <n v="8.1199999999999992"/>
    <n v="48.72"/>
    <n v="32.479999999999997"/>
    <n v="24.36"/>
    <n v="24.36"/>
    <n v="48.72"/>
    <n v="40.6"/>
    <n v="620.6"/>
    <n v="-562.6"/>
    <n v="1134.96"/>
    <n v="-1052.6000000000001"/>
    <n v="93.96"/>
    <n v="93.96"/>
    <n v="367.71999999999991"/>
    <x v="18"/>
    <n v="966.28"/>
  </r>
  <r>
    <x v="0"/>
    <x v="0"/>
    <x v="1"/>
    <x v="8"/>
    <x v="4"/>
    <n v="442100001"/>
    <s v="44214"/>
    <x v="0"/>
    <x v="0"/>
    <x v="0"/>
    <s v="44"/>
    <x v="0"/>
    <x v="0"/>
    <s v="P50014425E5"/>
    <n v="4400"/>
    <x v="24"/>
    <s v="442"/>
    <x v="4"/>
    <n v="52420"/>
    <n v="5442141"/>
    <s v="CONACYT5442141"/>
    <s v="5442141 Becas madres solteras"/>
    <m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2"/>
    <x v="0"/>
    <x v="0"/>
    <x v="0"/>
    <m/>
    <m/>
    <m/>
    <m/>
    <m/>
    <n v="-365.56"/>
    <m/>
    <m/>
    <m/>
    <n v="0"/>
    <n v="0"/>
    <n v="-365.56"/>
    <n v="-365.56"/>
    <n v="387758.52"/>
    <n v="387392.96"/>
    <n v="387392.96"/>
    <n v="387392.96"/>
    <m/>
    <n v="387392.96"/>
    <n v="214000"/>
    <n v="42000"/>
    <s v="0.00"/>
    <n v="42000"/>
    <n v="18000"/>
    <s v="0.00"/>
    <n v="24000"/>
    <n v="3000"/>
    <n v="25000"/>
    <n v="15000"/>
    <n v="15000"/>
    <s v="0.00"/>
    <n v="30000"/>
    <n v="30000"/>
    <n v="184000"/>
    <x v="19"/>
    <n v="173392.96000000002"/>
  </r>
  <r>
    <x v="0"/>
    <x v="1"/>
    <x v="1"/>
    <x v="9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 PB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0"/>
    <x v="0"/>
    <x v="0"/>
    <m/>
    <n v="176000"/>
    <x v="0"/>
    <x v="8"/>
    <n v="0"/>
    <x v="0"/>
    <x v="0"/>
    <x v="3"/>
    <x v="0"/>
    <x v="0"/>
    <x v="0"/>
    <m/>
    <m/>
    <m/>
    <m/>
    <m/>
    <m/>
    <m/>
    <m/>
    <m/>
    <n v="0"/>
    <n v="0"/>
    <n v="0"/>
    <n v="0"/>
    <n v="0"/>
    <n v="0"/>
    <n v="0"/>
    <n v="0"/>
    <n v="0"/>
    <n v="0"/>
    <m/>
    <s v="0.00"/>
    <s v="0.00"/>
    <s v="0.00"/>
    <s v="0.00"/>
    <s v="0.00"/>
    <s v="0.00"/>
    <s v="0.00"/>
    <m/>
    <s v="0.00"/>
    <s v="0.00"/>
    <s v="0.00"/>
    <s v="0.00"/>
    <m/>
    <s v="0.00"/>
    <x v="0"/>
    <n v="0"/>
  </r>
  <r>
    <x v="0"/>
    <x v="1"/>
    <x v="1"/>
    <x v="10"/>
    <x v="1"/>
    <n v="214000001"/>
    <s v="21401"/>
    <x v="2"/>
    <x v="0"/>
    <x v="0"/>
    <s v="21"/>
    <x v="0"/>
    <x v="0"/>
    <s v="P50012125E6"/>
    <n v="2100"/>
    <x v="5"/>
    <s v="214"/>
    <x v="1"/>
    <n v="51210"/>
    <n v="5214011"/>
    <s v="CONCYTEQ5214011"/>
    <s v="5214011 Materiales, útiles y equipos menores de tecnologías de la información y comunicacion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279.02999999999997"/>
    <m/>
    <n v="3340.8"/>
    <n v="0"/>
    <n v="0"/>
    <n v="3619.83"/>
    <n v="3619.83"/>
    <n v="0"/>
    <n v="3619.83"/>
    <n v="3619.83"/>
    <n v="0"/>
    <n v="3619.83"/>
    <n v="3619.83"/>
    <n v="3619.83"/>
    <s v="0.00"/>
    <s v="0.00"/>
    <s v="0.00"/>
    <s v="0.00"/>
    <s v="0.00"/>
    <s v="0.00"/>
    <s v="0.00"/>
    <s v="0.00"/>
    <s v="0.00"/>
    <n v="279.02999999999997"/>
    <s v="0.00"/>
    <n v="3340.8"/>
    <n v="3340.8"/>
    <n v="279.02999999999997"/>
    <x v="0"/>
    <n v="0"/>
  </r>
  <r>
    <x v="0"/>
    <x v="1"/>
    <x v="1"/>
    <x v="10"/>
    <x v="1"/>
    <n v="221000001"/>
    <s v="22101"/>
    <x v="2"/>
    <x v="0"/>
    <x v="0"/>
    <s v="22"/>
    <x v="0"/>
    <x v="0"/>
    <s v="P50012225E6"/>
    <n v="2200"/>
    <x v="6"/>
    <s v="221"/>
    <x v="1"/>
    <n v="51220"/>
    <n v="5221011"/>
    <s v="CONCYTEQ5221011"/>
    <s v="5221011 Productos alimenticios para el personal en las instalaciones de las Dependencias y entidad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8190.01"/>
    <m/>
    <m/>
    <n v="0"/>
    <n v="0"/>
    <n v="8190.01"/>
    <n v="8190.01"/>
    <n v="0"/>
    <n v="8190.01"/>
    <n v="8190.01"/>
    <n v="0"/>
    <n v="8190.01"/>
    <n v="8190.01"/>
    <n v="8190.01"/>
    <s v="0.00"/>
    <s v="0.00"/>
    <s v="0.00"/>
    <s v="0.00"/>
    <s v="0.00"/>
    <s v="0.00"/>
    <s v="0.00"/>
    <s v="0.00"/>
    <s v="0.00"/>
    <n v="8190.01"/>
    <s v="0.00"/>
    <s v="0.00"/>
    <s v="0.00"/>
    <n v="8190.01"/>
    <x v="0"/>
    <n v="0"/>
  </r>
  <r>
    <x v="0"/>
    <x v="1"/>
    <x v="1"/>
    <x v="10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711.28"/>
    <n v="1299.2"/>
    <m/>
    <m/>
    <m/>
    <n v="0"/>
    <n v="711.28"/>
    <n v="1299.2"/>
    <n v="2010.48"/>
    <n v="0"/>
    <n v="2010.48"/>
    <n v="2010.48"/>
    <n v="0"/>
    <n v="2010.48"/>
    <n v="2010.48"/>
    <n v="2010.48"/>
    <s v="0.00"/>
    <s v="0.00"/>
    <s v="0.00"/>
    <s v="0.00"/>
    <s v="0.00"/>
    <s v="0.00"/>
    <s v="0.00"/>
    <n v="711.28"/>
    <n v="1299.2"/>
    <s v="0.00"/>
    <s v="0.00"/>
    <s v="0.00"/>
    <s v="0.00"/>
    <n v="2010.48"/>
    <x v="0"/>
    <n v="0"/>
  </r>
  <r>
    <x v="0"/>
    <x v="1"/>
    <x v="1"/>
    <x v="10"/>
    <x v="1"/>
    <n v="259000001"/>
    <s v="25503"/>
    <x v="2"/>
    <x v="0"/>
    <x v="0"/>
    <s v="25"/>
    <x v="0"/>
    <x v="0"/>
    <s v="P50012525E6"/>
    <n v="2500"/>
    <x v="9"/>
    <s v="255"/>
    <x v="1"/>
    <n v="51250"/>
    <n v="5255031"/>
    <s v="CONCYTEQ5255031"/>
    <s v="5255031 Materiales, accesorios y suministros de laboratorio méd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0707.87"/>
    <n v="26742.84"/>
    <n v="17926.400000000001"/>
    <n v="26127.79"/>
    <n v="5561.61"/>
    <n v="0"/>
    <n v="20707.87"/>
    <n v="76358.64"/>
    <n v="97066.51"/>
    <n v="0"/>
    <n v="97066.51"/>
    <n v="97066.51"/>
    <n v="0"/>
    <n v="97066.510000000009"/>
    <n v="97066.510000000009"/>
    <n v="97066.510000000009"/>
    <s v="0.00"/>
    <s v="0.00"/>
    <s v="0.00"/>
    <s v="0.00"/>
    <s v="0.00"/>
    <s v="0.00"/>
    <s v="0.00"/>
    <n v="20707.870000000003"/>
    <n v="26742.84"/>
    <n v="17926.400000000001"/>
    <n v="26127.789999999997"/>
    <n v="5561.61"/>
    <n v="5561.61"/>
    <n v="91504.900000000009"/>
    <x v="0"/>
    <n v="0"/>
  </r>
  <r>
    <x v="0"/>
    <x v="1"/>
    <x v="1"/>
    <x v="10"/>
    <x v="1"/>
    <n v="246000001"/>
    <s v="24601"/>
    <x v="2"/>
    <x v="0"/>
    <x v="0"/>
    <s v="24"/>
    <x v="0"/>
    <x v="0"/>
    <s v="P50012425E6"/>
    <n v="2400"/>
    <x v="8"/>
    <s v="246"/>
    <x v="1"/>
    <n v="51240"/>
    <n v="5246011"/>
    <s v="CONCYTEQ5246011"/>
    <s v="5246011 Material eléctrico y electrón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80.01"/>
    <m/>
    <m/>
    <m/>
    <m/>
    <n v="0"/>
    <n v="1080.01"/>
    <n v="0"/>
    <n v="1080.01"/>
    <n v="0"/>
    <n v="1080.01"/>
    <n v="1080.01"/>
    <n v="0"/>
    <n v="1080.01"/>
    <n v="1080.01"/>
    <n v="1080.01"/>
    <s v="0.00"/>
    <s v="0.00"/>
    <s v="0.00"/>
    <s v="0.00"/>
    <s v="0.00"/>
    <s v="0.00"/>
    <s v="0.00"/>
    <n v="1080.01"/>
    <s v="0.00"/>
    <s v="0.00"/>
    <s v="0.00"/>
    <s v="0.00"/>
    <s v="0.00"/>
    <n v="1080.01"/>
    <x v="0"/>
    <n v="0"/>
  </r>
  <r>
    <x v="0"/>
    <x v="1"/>
    <x v="1"/>
    <x v="10"/>
    <x v="1"/>
    <n v="291000001"/>
    <s v="29101"/>
    <x v="2"/>
    <x v="0"/>
    <x v="0"/>
    <s v="29"/>
    <x v="0"/>
    <x v="0"/>
    <s v="P50012925E6"/>
    <n v="2900"/>
    <x v="12"/>
    <s v="291"/>
    <x v="1"/>
    <n v="51290"/>
    <n v="5291011"/>
    <s v="CONCYTEQ5291011"/>
    <s v="5291011 Herramientas menor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617.12"/>
    <m/>
    <m/>
    <n v="0"/>
    <n v="0"/>
    <n v="617.12"/>
    <n v="617.12"/>
    <n v="0"/>
    <n v="617.12"/>
    <n v="617.12"/>
    <n v="0"/>
    <n v="617.12"/>
    <n v="617.12"/>
    <n v="617.12"/>
    <s v="0.00"/>
    <s v="0.00"/>
    <s v="0.00"/>
    <s v="0.00"/>
    <s v="0.00"/>
    <s v="0.00"/>
    <s v="0.00"/>
    <s v="0.00"/>
    <s v="0.00"/>
    <n v="617.12"/>
    <s v="0.00"/>
    <s v="0.00"/>
    <s v="0.00"/>
    <n v="617.12"/>
    <x v="0"/>
    <n v="0"/>
  </r>
  <r>
    <x v="0"/>
    <x v="1"/>
    <x v="1"/>
    <x v="10"/>
    <x v="1"/>
    <n v="294000001"/>
    <s v="29401"/>
    <x v="2"/>
    <x v="0"/>
    <x v="0"/>
    <s v="29"/>
    <x v="0"/>
    <x v="0"/>
    <s v="P50012925E6"/>
    <n v="2900"/>
    <x v="12"/>
    <s v="294"/>
    <x v="1"/>
    <n v="51290"/>
    <n v="5294011"/>
    <s v="CONCYTEQ5294011"/>
    <s v="5294011 Refacciones y accesorios menores de equipo de cómputo y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1911.78"/>
    <n v="529"/>
    <m/>
    <m/>
    <n v="0"/>
    <n v="0"/>
    <n v="2440.7799999999997"/>
    <n v="2440.7799999999997"/>
    <n v="0"/>
    <n v="2440.7799999999997"/>
    <n v="2440.7799999999997"/>
    <n v="0"/>
    <n v="2440.7799999999997"/>
    <n v="2440.7799999999997"/>
    <n v="2440.7799999999997"/>
    <s v="0.00"/>
    <s v="0.00"/>
    <s v="0.00"/>
    <s v="0.00"/>
    <s v="0.00"/>
    <s v="0.00"/>
    <s v="0.00"/>
    <s v="0.00"/>
    <n v="1911.78"/>
    <n v="529"/>
    <s v="0.00"/>
    <s v="0.00"/>
    <s v="0.00"/>
    <n v="2440.7799999999997"/>
    <x v="0"/>
    <n v="0"/>
  </r>
  <r>
    <x v="0"/>
    <x v="1"/>
    <x v="1"/>
    <x v="10"/>
    <x v="2"/>
    <n v="334000001"/>
    <s v="33401"/>
    <x v="2"/>
    <x v="0"/>
    <x v="0"/>
    <s v="33"/>
    <x v="0"/>
    <x v="0"/>
    <s v="P50013325E6"/>
    <n v="3300"/>
    <x v="15"/>
    <s v="334"/>
    <x v="2"/>
    <n v="51330"/>
    <n v="5334011"/>
    <s v="CONCYTEQ5334011"/>
    <s v="5334011 Servicios de capacitación 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4550"/>
    <m/>
    <m/>
    <n v="0"/>
    <n v="0"/>
    <n v="4550"/>
    <n v="4550"/>
    <n v="0"/>
    <n v="4550"/>
    <n v="4550"/>
    <n v="0"/>
    <n v="4550"/>
    <n v="4550"/>
    <n v="4550"/>
    <s v="0.00"/>
    <s v="0.00"/>
    <s v="0.00"/>
    <s v="0.00"/>
    <s v="0.00"/>
    <s v="0.00"/>
    <s v="0.00"/>
    <s v="0.00"/>
    <s v="0.00"/>
    <n v="4550"/>
    <s v="0.00"/>
    <s v="0.00"/>
    <s v="0.00"/>
    <n v="4550"/>
    <x v="0"/>
    <n v="0"/>
  </r>
  <r>
    <x v="0"/>
    <x v="1"/>
    <x v="1"/>
    <x v="10"/>
    <x v="2"/>
    <n v="315000001"/>
    <s v="31501"/>
    <x v="2"/>
    <x v="0"/>
    <x v="0"/>
    <s v="31"/>
    <x v="0"/>
    <x v="0"/>
    <s v="P50013125E6"/>
    <n v="3100"/>
    <x v="13"/>
    <s v="315"/>
    <x v="2"/>
    <n v="51310"/>
    <n v="5315011"/>
    <s v="CONCYTEQ5315011"/>
    <s v="5315011 Telefonía celular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800"/>
    <m/>
    <m/>
    <n v="0"/>
    <n v="0"/>
    <n v="800"/>
    <n v="800"/>
    <n v="0"/>
    <n v="800"/>
    <n v="800"/>
    <n v="0"/>
    <n v="800"/>
    <n v="800"/>
    <n v="800"/>
    <s v="0.00"/>
    <s v="0.00"/>
    <s v="0.00"/>
    <s v="0.00"/>
    <s v="0.00"/>
    <s v="0.00"/>
    <s v="0.00"/>
    <s v="0.00"/>
    <s v="0.00"/>
    <n v="800"/>
    <s v="0.00"/>
    <s v="0.00"/>
    <s v="0.00"/>
    <n v="800"/>
    <x v="0"/>
    <n v="0"/>
  </r>
  <r>
    <x v="0"/>
    <x v="1"/>
    <x v="1"/>
    <x v="10"/>
    <x v="2"/>
    <n v="341000001"/>
    <s v="34101"/>
    <x v="2"/>
    <x v="0"/>
    <x v="0"/>
    <s v="34"/>
    <x v="0"/>
    <x v="0"/>
    <s v="P50013425E6"/>
    <n v="2100"/>
    <x v="16"/>
    <s v="341"/>
    <x v="2"/>
    <n v="51340"/>
    <n v="5341011"/>
    <s v="CONCYTEQ5341011"/>
    <s v="5341011 Servicios financieros y bancari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8728.99"/>
    <n v="2042.29"/>
    <n v="58579.14"/>
    <n v="-47788.15"/>
    <n v="26305.96"/>
    <n v="1298.27"/>
    <n v="0"/>
    <n v="10771.279999999999"/>
    <n v="38395.219999999994"/>
    <n v="49166.499999999993"/>
    <n v="0"/>
    <n v="49166.499999999993"/>
    <n v="49166.499999999993"/>
    <n v="0"/>
    <n v="49166.500000000007"/>
    <n v="49166.500000000007"/>
    <n v="49166.5"/>
    <s v="0.00"/>
    <s v="0.00"/>
    <s v="0.00"/>
    <s v="0.00"/>
    <s v="0.00"/>
    <s v="0.00"/>
    <n v="8728.99"/>
    <n v="2042.29"/>
    <n v="-57419.14"/>
    <n v="-57999.14"/>
    <n v="152515.22999999998"/>
    <n v="1298.27"/>
    <n v="1298.27"/>
    <n v="47868.229999999981"/>
    <x v="0"/>
    <n v="0"/>
  </r>
  <r>
    <x v="0"/>
    <x v="1"/>
    <x v="1"/>
    <x v="10"/>
    <x v="2"/>
    <n v="341000001"/>
    <s v="34701"/>
    <x v="2"/>
    <x v="0"/>
    <x v="0"/>
    <s v="34"/>
    <x v="0"/>
    <x v="0"/>
    <s v="P50013425E6"/>
    <n v="3400"/>
    <x v="16"/>
    <s v="347"/>
    <x v="2"/>
    <n v="51340"/>
    <n v="5347011"/>
    <s v="CONCYTEQ5347011"/>
    <s v="5347011 Fletes y maniobr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10575.71"/>
    <n v="5348.53"/>
    <n v="254.99"/>
    <m/>
    <n v="-1787.77"/>
    <n v="0"/>
    <n v="10575.71"/>
    <n v="3815.7499999999995"/>
    <n v="14391.459999999997"/>
    <n v="0"/>
    <n v="14391.46"/>
    <n v="14391.46"/>
    <n v="0"/>
    <n v="14391.460000000001"/>
    <n v="14391.460000000001"/>
    <n v="11683.77"/>
    <s v="0.00"/>
    <s v="0.00"/>
    <s v="0.00"/>
    <s v="0.00"/>
    <s v="0.00"/>
    <s v="0.00"/>
    <s v="0.00"/>
    <n v="10575.71"/>
    <n v="5348.53"/>
    <n v="254.99"/>
    <n v="-4646.2499999999991"/>
    <n v="150.79"/>
    <n v="150.79"/>
    <n v="11532.98"/>
    <x v="20"/>
    <n v="2707.6899999999987"/>
  </r>
  <r>
    <x v="0"/>
    <x v="1"/>
    <x v="1"/>
    <x v="10"/>
    <x v="2"/>
    <n v="361000001"/>
    <s v="36101"/>
    <x v="2"/>
    <x v="0"/>
    <x v="0"/>
    <s v="36"/>
    <x v="0"/>
    <x v="0"/>
    <s v="P50013625E6"/>
    <n v="3600"/>
    <x v="18"/>
    <s v="361"/>
    <x v="2"/>
    <n v="51360"/>
    <n v="5361011"/>
    <s v="CONCYTEQ5361011"/>
    <s v="5361011 Difusión por radio, televisión y otros medios de mensajes sobre programas y actividades gubernament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2233"/>
    <m/>
    <n v="3445.2"/>
    <n v="0"/>
    <n v="0"/>
    <n v="5678.2"/>
    <n v="5678.2"/>
    <n v="0"/>
    <n v="5678.2"/>
    <n v="5678.2"/>
    <n v="0"/>
    <n v="5678.2"/>
    <n v="5678.2"/>
    <n v="5678.2"/>
    <s v="0.00"/>
    <s v="0.00"/>
    <s v="0.00"/>
    <s v="0.00"/>
    <s v="0.00"/>
    <s v="0.00"/>
    <s v="0.00"/>
    <s v="0.00"/>
    <s v="0.00"/>
    <n v="2233"/>
    <s v="0.00"/>
    <n v="3445.2"/>
    <n v="3445.2"/>
    <n v="2233"/>
    <x v="0"/>
    <n v="0"/>
  </r>
  <r>
    <x v="0"/>
    <x v="1"/>
    <x v="1"/>
    <x v="10"/>
    <x v="2"/>
    <n v="375000001"/>
    <s v="37502"/>
    <x v="2"/>
    <x v="0"/>
    <x v="0"/>
    <s v="37"/>
    <x v="0"/>
    <x v="0"/>
    <s v="P50013725E6"/>
    <n v="3700"/>
    <x v="19"/>
    <s v="375"/>
    <x v="2"/>
    <n v="51370"/>
    <n v="5375021"/>
    <s v="CONCYTEQ5375021"/>
    <s v="5375021 Viáticos nacion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3720.2"/>
    <m/>
    <m/>
    <n v="0"/>
    <n v="0"/>
    <n v="3720.2"/>
    <n v="3720.2"/>
    <n v="0"/>
    <n v="3720.2"/>
    <n v="3720.2"/>
    <n v="0"/>
    <n v="3720.2"/>
    <n v="3720.2"/>
    <n v="3720.2"/>
    <s v="0.00"/>
    <s v="0.00"/>
    <s v="0.00"/>
    <s v="0.00"/>
    <s v="0.00"/>
    <s v="0.00"/>
    <s v="0.00"/>
    <s v="0.00"/>
    <s v="0.00"/>
    <n v="3720.2"/>
    <s v="0.00"/>
    <s v="0.00"/>
    <s v="0.00"/>
    <n v="3720.2"/>
    <x v="0"/>
    <n v="0"/>
  </r>
  <r>
    <x v="0"/>
    <x v="1"/>
    <x v="1"/>
    <x v="10"/>
    <x v="3"/>
    <n v="515000001"/>
    <s v="51501"/>
    <x v="2"/>
    <x v="0"/>
    <x v="0"/>
    <s v="51"/>
    <x v="0"/>
    <x v="0"/>
    <s v="P50015125E6"/>
    <n v="5100"/>
    <x v="22"/>
    <s v="515"/>
    <x v="3"/>
    <n v="12413"/>
    <n v="5515011"/>
    <s v="CONCYTEQ5515011"/>
    <s v="5515011 Equipo de cómputo y de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7999"/>
    <n v="14997"/>
    <m/>
    <n v="16820"/>
    <m/>
    <n v="0"/>
    <n v="7999"/>
    <n v="31817"/>
    <n v="39816"/>
    <n v="0"/>
    <n v="39816"/>
    <n v="39816"/>
    <n v="0"/>
    <n v="39816"/>
    <n v="39816"/>
    <n v="39816"/>
    <s v="0.00"/>
    <s v="0.00"/>
    <s v="0.00"/>
    <s v="0.00"/>
    <s v="0.00"/>
    <s v="0.00"/>
    <s v="0.00"/>
    <n v="7999"/>
    <n v="14997"/>
    <s v="0.00"/>
    <n v="16820"/>
    <s v="0.00"/>
    <s v="0.00"/>
    <n v="39816"/>
    <x v="0"/>
    <n v="0"/>
  </r>
  <r>
    <x v="0"/>
    <x v="1"/>
    <x v="1"/>
    <x v="10"/>
    <x v="3"/>
    <n v="591000001"/>
    <s v="59101"/>
    <x v="2"/>
    <x v="0"/>
    <x v="0"/>
    <s v="59"/>
    <x v="0"/>
    <x v="0"/>
    <s v="P50015925E6"/>
    <n v="5900"/>
    <x v="26"/>
    <s v="591"/>
    <x v="6"/>
    <n v="12510"/>
    <n v="5591011"/>
    <s v="CONCYTEQ5591011"/>
    <s v="5591011 software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2594.12"/>
    <m/>
    <m/>
    <m/>
    <n v="0"/>
    <n v="0"/>
    <n v="12594.12"/>
    <n v="12594.12"/>
    <n v="0"/>
    <n v="12594.12"/>
    <n v="12594.12"/>
    <n v="0"/>
    <n v="12594.12"/>
    <n v="12594.12"/>
    <n v="12594.12"/>
    <s v="0.00"/>
    <s v="0.00"/>
    <s v="0.00"/>
    <s v="0.00"/>
    <s v="0.00"/>
    <s v="0.00"/>
    <s v="0.00"/>
    <s v="0.00"/>
    <n v="12594.12"/>
    <s v="0.00"/>
    <s v="0.00"/>
    <s v="0.00"/>
    <s v="0.00"/>
    <n v="12594.12"/>
    <x v="0"/>
    <n v="0"/>
  </r>
  <r>
    <x v="0"/>
    <x v="1"/>
    <x v="1"/>
    <x v="10"/>
    <x v="3"/>
    <n v="523000001"/>
    <s v="52301"/>
    <x v="2"/>
    <x v="0"/>
    <x v="0"/>
    <s v="52"/>
    <x v="0"/>
    <x v="0"/>
    <s v="P50015225E6"/>
    <n v="5200"/>
    <x v="28"/>
    <s v="523"/>
    <x v="3"/>
    <n v="12423"/>
    <n v="5523011"/>
    <s v="CONCYTEQ5523011"/>
    <s v="5523011 Camara fotogràfica y de vide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7499"/>
    <m/>
    <m/>
    <m/>
    <n v="0"/>
    <n v="0"/>
    <n v="7499"/>
    <n v="7499"/>
    <n v="0"/>
    <n v="7499"/>
    <n v="7499"/>
    <n v="0"/>
    <n v="7499"/>
    <n v="7499"/>
    <n v="7499"/>
    <s v="0.00"/>
    <s v="0.00"/>
    <s v="0.00"/>
    <s v="0.00"/>
    <s v="0.00"/>
    <s v="0.00"/>
    <s v="0.00"/>
    <s v="0.00"/>
    <n v="7499"/>
    <s v="0.00"/>
    <s v="0.00"/>
    <s v="0.00"/>
    <s v="0.00"/>
    <n v="7499"/>
    <x v="0"/>
    <n v="0"/>
  </r>
  <r>
    <x v="0"/>
    <x v="1"/>
    <x v="1"/>
    <x v="10"/>
    <x v="3"/>
    <n v="567000001"/>
    <s v="56701"/>
    <x v="2"/>
    <x v="0"/>
    <x v="0"/>
    <s v="56"/>
    <x v="0"/>
    <x v="0"/>
    <s v="P50015625E6"/>
    <n v="5600"/>
    <x v="29"/>
    <s v="567"/>
    <x v="3"/>
    <n v="12467"/>
    <n v="5567011"/>
    <s v="CONCYTEQ5567011"/>
    <s v="5567011 Herramientas Maquinas y Herramient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8913.8"/>
    <n v="8688.4"/>
    <n v="11137.519999999999"/>
    <m/>
    <n v="0"/>
    <n v="0"/>
    <n v="38739.719999999994"/>
    <n v="38739.719999999994"/>
    <n v="0"/>
    <n v="38739.719999999994"/>
    <n v="38739.719999999994"/>
    <n v="0"/>
    <n v="38739.719999999994"/>
    <n v="38739.719999999994"/>
    <n v="38739.719999999994"/>
    <s v="0.00"/>
    <s v="0.00"/>
    <s v="0.00"/>
    <s v="0.00"/>
    <s v="0.00"/>
    <s v="0.00"/>
    <s v="0.00"/>
    <s v="0.00"/>
    <n v="18913.8"/>
    <n v="5475.2"/>
    <n v="14350.72"/>
    <s v="0.00"/>
    <s v="0.00"/>
    <n v="38739.719999999994"/>
    <x v="0"/>
    <n v="0"/>
  </r>
  <r>
    <x v="0"/>
    <x v="1"/>
    <x v="1"/>
    <x v="10"/>
    <x v="4"/>
    <n v="341000001"/>
    <s v="44213"/>
    <x v="2"/>
    <x v="0"/>
    <x v="0"/>
    <s v="44"/>
    <x v="0"/>
    <x v="0"/>
    <s v="P50014425E6"/>
    <n v="4400"/>
    <x v="24"/>
    <s v="442"/>
    <x v="4"/>
    <n v="52420"/>
    <n v="5442131"/>
    <s v="CONCYTEQ5442131"/>
    <s v="5442131 Otras becas y ayudas para programas de capacit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"/>
    <x v="1"/>
    <x v="0"/>
    <x v="0"/>
    <m/>
    <n v="156000"/>
    <x v="0"/>
    <x v="9"/>
    <n v="6000"/>
    <x v="0"/>
    <x v="0"/>
    <x v="0"/>
    <x v="0"/>
    <x v="0"/>
    <x v="0"/>
    <m/>
    <m/>
    <m/>
    <m/>
    <n v="20000"/>
    <m/>
    <n v="58500"/>
    <n v="-69871.83"/>
    <n v="-11858.11"/>
    <n v="0"/>
    <n v="20000"/>
    <n v="-23229.940000000002"/>
    <n v="-3229.9400000000023"/>
    <n v="156000"/>
    <n v="152770.06"/>
    <n v="152770.06"/>
    <n v="0"/>
    <n v="152770.06"/>
    <n v="152770.06"/>
    <n v="64500"/>
    <s v="0.00"/>
    <s v="0.00"/>
    <s v="0.00"/>
    <s v="0.00"/>
    <s v="0.00"/>
    <s v="0.00"/>
    <s v="0.00"/>
    <n v="20000"/>
    <n v="54000"/>
    <n v="10500"/>
    <n v="-20000"/>
    <s v="0.00"/>
    <s v="0.00"/>
    <n v="64500"/>
    <x v="21"/>
    <n v="88270.06"/>
  </r>
  <r>
    <x v="0"/>
    <x v="1"/>
    <x v="1"/>
    <x v="10"/>
    <x v="1"/>
    <n v="215000001"/>
    <s v="21501"/>
    <x v="2"/>
    <x v="0"/>
    <x v="0"/>
    <s v="21"/>
    <x v="0"/>
    <x v="0"/>
    <s v="P50012125E6"/>
    <n v="2100"/>
    <x v="5"/>
    <s v="215"/>
    <x v="1"/>
    <n v="51210"/>
    <n v="5215011"/>
    <s v="CONCYTEQ5215011"/>
    <s v="5215011 Material impreso e información digital"/>
    <m/>
    <x v="8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m/>
    <n v="288750"/>
    <x v="6"/>
    <x v="10"/>
    <n v="0"/>
    <x v="0"/>
    <x v="0"/>
    <x v="0"/>
    <x v="0"/>
    <x v="0"/>
    <x v="0"/>
    <m/>
    <m/>
    <m/>
    <n v="-8728.99"/>
    <n v="-63116.160000000003"/>
    <n v="-147885.41"/>
    <n v="-58500"/>
    <n v="-10519.44"/>
    <m/>
    <n v="0"/>
    <n v="-71845.150000000009"/>
    <n v="-216904.85"/>
    <n v="-288750"/>
    <n v="288750"/>
    <n v="0"/>
    <n v="0"/>
    <n v="0"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3"/>
    <n v="583000001"/>
    <s v="58301"/>
    <x v="3"/>
    <x v="0"/>
    <x v="0"/>
    <s v="58"/>
    <x v="0"/>
    <x v="1"/>
    <s v="P50025825E7"/>
    <n v="1500"/>
    <x v="30"/>
    <s v="583"/>
    <x v="7"/>
    <n v="12330"/>
    <n v="5583011"/>
    <s v="ESTIMULO FISCAL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m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2"/>
    <n v="341000001"/>
    <s v="34101"/>
    <x v="3"/>
    <x v="0"/>
    <x v="0"/>
    <s v="34"/>
    <x v="0"/>
    <x v="0"/>
    <s v="P50013425E7"/>
    <n v="1500"/>
    <x v="16"/>
    <s v="341"/>
    <x v="2"/>
    <n v="51340"/>
    <n v="5341011"/>
    <s v="ESTIMULO FISCAL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7"/>
    <x v="0"/>
    <n v="4.46"/>
    <n v="4.5"/>
    <m/>
    <m/>
    <m/>
    <m/>
    <m/>
    <m/>
    <m/>
    <n v="9.2800000000000011"/>
    <n v="4.5"/>
    <n v="0"/>
    <n v="13.780000000000001"/>
    <n v="0"/>
    <n v="13.780000000000001"/>
    <n v="13.780000000000001"/>
    <n v="13.780000000000001"/>
    <n v="0"/>
    <n v="13.780000000000001"/>
    <n v="13.780000000000001"/>
    <s v="0.00"/>
    <n v="4.82"/>
    <s v="0.00"/>
    <n v="4.46"/>
    <n v="4.5"/>
    <s v="0.00"/>
    <s v="0.00"/>
    <s v="0.00"/>
    <s v="0.00"/>
    <s v="0.00"/>
    <s v="0.00"/>
    <s v="0.00"/>
    <s v="0.00"/>
    <n v="13.780000000000001"/>
    <x v="0"/>
    <n v="0"/>
  </r>
  <r>
    <x v="0"/>
    <x v="2"/>
    <x v="1"/>
    <x v="11"/>
    <x v="5"/>
    <n v="622000001"/>
    <s v="62201"/>
    <x v="3"/>
    <x v="0"/>
    <x v="0"/>
    <s v="62"/>
    <x v="0"/>
    <x v="1"/>
    <s v="P50026225E7"/>
    <n v="6100"/>
    <x v="31"/>
    <s v="622"/>
    <x v="7"/>
    <n v="12362"/>
    <n v="5622011"/>
    <s v="ESTIMULO FISCAL5622011"/>
    <s v="5622011 Edificación no habitacional"/>
    <n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8"/>
    <x v="0"/>
    <n v="-4.46"/>
    <n v="-4.5"/>
    <m/>
    <m/>
    <m/>
    <m/>
    <m/>
    <m/>
    <m/>
    <n v="-9.2800000000000011"/>
    <n v="-4.5"/>
    <n v="0"/>
    <n v="-13.780000000000001"/>
    <n v="284266.84000000003"/>
    <n v="284253.06"/>
    <n v="284253.06"/>
    <n v="284253.06"/>
    <n v="0"/>
    <n v="284253.06"/>
    <n v="232676.94"/>
    <s v="0.00"/>
    <n v="63440.26"/>
    <s v="0.00"/>
    <n v="120207.67999999999"/>
    <n v="49029"/>
    <s v="0.00"/>
    <s v="0.00"/>
    <s v="0.00"/>
    <s v="0.00"/>
    <s v="0.00"/>
    <s v="0.00"/>
    <s v="0.00"/>
    <s v="0.00"/>
    <n v="232676.94"/>
    <x v="22"/>
    <n v="51576.119999999995"/>
  </r>
  <r>
    <x v="0"/>
    <x v="0"/>
    <x v="1"/>
    <x v="12"/>
    <x v="1"/>
    <n v="334000001"/>
    <s v="29101"/>
    <x v="0"/>
    <x v="0"/>
    <x v="0"/>
    <s v="29"/>
    <x v="0"/>
    <x v="0"/>
    <s v="P50012925E5"/>
    <n v="2900"/>
    <x v="12"/>
    <s v="291"/>
    <x v="1"/>
    <n v="51290"/>
    <n v="5291011"/>
    <s v="PROFOCIE5291011"/>
    <s v="5291011 Herramientas menor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850.7199999999993"/>
    <m/>
    <m/>
    <m/>
    <n v="789.99"/>
    <m/>
    <m/>
    <m/>
    <m/>
    <n v="9850.7199999999993"/>
    <n v="789.99"/>
    <n v="0"/>
    <n v="10640.71"/>
    <n v="0"/>
    <n v="10640.71"/>
    <n v="10640.71"/>
    <n v="10640.71"/>
    <m/>
    <n v="10640.71"/>
    <n v="10640.71"/>
    <s v="0.00"/>
    <s v="0.00"/>
    <s v="0.00"/>
    <n v="9850.7199999999993"/>
    <s v="0.00"/>
    <s v="0.00"/>
    <s v="0.00"/>
    <n v="789.99"/>
    <s v="0.00"/>
    <s v="0.00"/>
    <s v="0.00"/>
    <s v="0.00"/>
    <s v="0.00"/>
    <n v="10640.71"/>
    <x v="0"/>
    <n v="0"/>
  </r>
  <r>
    <x v="0"/>
    <x v="0"/>
    <x v="1"/>
    <x v="12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FOCIE5255031"/>
    <s v="5255031 Materiales, accesorios y suministros de laboratorio méd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78760.289999999994"/>
    <m/>
    <m/>
    <n v="2907.98"/>
    <n v="561223"/>
    <n v="133356.53"/>
    <n v="63510"/>
    <n v="0"/>
    <n v="78760.289999999994"/>
    <n v="760997.51"/>
    <n v="839757.8"/>
    <n v="0"/>
    <n v="839757.8"/>
    <n v="839757.8"/>
    <n v="762984.42000000016"/>
    <n v="76773.38"/>
    <n v="839757.80000000016"/>
    <n v="839757.79999999993"/>
    <s v="0.00"/>
    <s v="0.00"/>
    <s v="0.00"/>
    <s v="0.00"/>
    <s v="0.00"/>
    <n v="78760.289999999994"/>
    <s v="0.00"/>
    <s v="0.00"/>
    <n v="2907.98"/>
    <n v="561223"/>
    <n v="133356.53"/>
    <n v="63510"/>
    <n v="63510"/>
    <n v="776247.79999999993"/>
    <x v="0"/>
    <n v="0"/>
  </r>
  <r>
    <x v="0"/>
    <x v="0"/>
    <x v="1"/>
    <x v="12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FOCIE5246011"/>
    <s v="5246011 Material eléctrico y electrón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0"/>
    <m/>
    <m/>
    <n v="31300.92"/>
    <n v="31300.92"/>
    <m/>
    <m/>
    <n v="0"/>
    <n v="0"/>
    <n v="62601.84"/>
    <n v="62601.84"/>
    <n v="0"/>
    <n v="62601.84"/>
    <n v="62601.84"/>
    <n v="62601.840000000004"/>
    <m/>
    <n v="0"/>
    <n v="62601.84"/>
    <s v="0.00"/>
    <s v="0.00"/>
    <s v="0.00"/>
    <s v="0.00"/>
    <s v="0.00"/>
    <s v="0.00"/>
    <s v="0.00"/>
    <s v="0.00"/>
    <n v="31300.92"/>
    <n v="31300.92"/>
    <s v="0.00"/>
    <s v="0.00"/>
    <s v="0.00"/>
    <n v="62601.84"/>
    <x v="0"/>
    <n v="0"/>
  </r>
  <r>
    <x v="0"/>
    <x v="0"/>
    <x v="1"/>
    <x v="12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PROFOCIE5272011"/>
    <s v="5272011 Prendas de seguridad y protección personal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3619.2"/>
    <m/>
    <m/>
    <m/>
    <m/>
    <m/>
    <n v="0"/>
    <n v="3619.2"/>
    <n v="0"/>
    <n v="3619.2"/>
    <n v="0"/>
    <n v="3619.2"/>
    <n v="3619.2"/>
    <n v="3619.2"/>
    <m/>
    <n v="3619.2"/>
    <n v="3619.2"/>
    <s v="0.00"/>
    <s v="0.00"/>
    <s v="0.00"/>
    <s v="0.00"/>
    <s v="0.00"/>
    <s v="0.00"/>
    <n v="3619.2"/>
    <s v="0.00"/>
    <s v="0.00"/>
    <s v="0.00"/>
    <s v="0.00"/>
    <s v="0.00"/>
    <s v="0.00"/>
    <n v="3619.2"/>
    <x v="0"/>
    <n v="0"/>
  </r>
  <r>
    <x v="0"/>
    <x v="0"/>
    <x v="1"/>
    <x v="12"/>
    <x v="2"/>
    <n v="327000001"/>
    <s v="32701"/>
    <x v="0"/>
    <x v="0"/>
    <x v="0"/>
    <s v="32"/>
    <x v="0"/>
    <x v="0"/>
    <s v="P50013225E5"/>
    <n v="3200"/>
    <x v="14"/>
    <s v="327"/>
    <x v="2"/>
    <n v="51320"/>
    <n v="5327011"/>
    <s v="PROFOCIE5327011"/>
    <s v="5327011 Arrendamiento de activos intangibl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79269.08"/>
    <n v="16820"/>
    <m/>
    <m/>
    <m/>
    <n v="100000"/>
    <n v="37398.160000000003"/>
    <n v="0"/>
    <n v="296089.08"/>
    <n v="137398.16"/>
    <n v="433487.24"/>
    <n v="0"/>
    <n v="433487.24"/>
    <n v="433487.24"/>
    <n v="433487.24"/>
    <m/>
    <n v="433487.24"/>
    <n v="433487.24"/>
    <s v="0.00"/>
    <s v="0.00"/>
    <s v="0.00"/>
    <s v="0.00"/>
    <s v="0.00"/>
    <n v="279269.08"/>
    <n v="16820"/>
    <s v="0.00"/>
    <s v="0.00"/>
    <s v="0.00"/>
    <n v="100000"/>
    <n v="37398.160000000003"/>
    <n v="37398.160000000003"/>
    <n v="396089.08"/>
    <x v="0"/>
    <n v="0"/>
  </r>
  <r>
    <x v="0"/>
    <x v="0"/>
    <x v="1"/>
    <x v="12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FOCIE5334011"/>
    <s v="5334011 Servicios de capacitación "/>
    <n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9850.7199999999993"/>
    <m/>
    <n v="-78760.289999999994"/>
    <n v="-20439.2"/>
    <m/>
    <m/>
    <m/>
    <m/>
    <n v="-35733.199999999997"/>
    <n v="-9850.7199999999993"/>
    <n v="-99199.489999999991"/>
    <n v="-35733.199999999997"/>
    <n v="-144783.40999999997"/>
    <n v="640000"/>
    <n v="495216.59"/>
    <n v="495216.59"/>
    <n v="495216.59"/>
    <m/>
    <n v="495216.59"/>
    <n v="495216.58999999997"/>
    <s v="0.00"/>
    <s v="0.00"/>
    <s v="0.00"/>
    <s v="0.00"/>
    <s v="0.00"/>
    <n v="69600"/>
    <s v="0.00"/>
    <n v="117792.35"/>
    <n v="-4545.2000000000007"/>
    <n v="273585.25"/>
    <n v="41684.19"/>
    <n v="-2900"/>
    <n v="-2900"/>
    <n v="498116.58999999997"/>
    <x v="0"/>
    <n v="0"/>
  </r>
  <r>
    <x v="0"/>
    <x v="0"/>
    <x v="1"/>
    <x v="12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FOCIE5333011"/>
    <s v="5333011 Servicios de consultoría administrativa y procesos"/>
    <n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5402.560000000005"/>
    <n v="-13356.53"/>
    <n v="-100040.91"/>
    <n v="0"/>
    <n v="0"/>
    <n v="-168800"/>
    <n v="-168800"/>
    <n v="250000"/>
    <n v="81200"/>
    <n v="81200"/>
    <n v="81200"/>
    <n v="0"/>
    <n v="81200"/>
    <n v="81200"/>
    <s v="0.00"/>
    <n v="81200"/>
    <s v="0.00"/>
    <s v="0.00"/>
    <s v="0.00"/>
    <s v="0.00"/>
    <s v="0.00"/>
    <s v="0.00"/>
    <s v="0.00"/>
    <s v="0.00"/>
    <s v="0.00"/>
    <s v="0.00"/>
    <s v="0.00"/>
    <n v="81200"/>
    <x v="0"/>
    <n v="0"/>
  </r>
  <r>
    <x v="0"/>
    <x v="0"/>
    <x v="1"/>
    <x v="12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FOCIE5341011"/>
    <s v="5341011 Servicios financieros y bancarios"/>
    <n v="0"/>
    <x v="15"/>
    <x v="7"/>
    <x v="0"/>
    <x v="7"/>
    <x v="7"/>
    <x v="6"/>
    <x v="7"/>
    <x v="7"/>
    <x v="7"/>
    <x v="0"/>
    <x v="6"/>
    <x v="0"/>
    <x v="7"/>
    <x v="6"/>
    <x v="0"/>
    <x v="0"/>
    <x v="0"/>
    <x v="0"/>
    <x v="0"/>
    <x v="0"/>
    <x v="0"/>
    <x v="0"/>
    <x v="0"/>
    <m/>
    <n v="0"/>
    <x v="7"/>
    <x v="11"/>
    <n v="16061.72"/>
    <x v="0"/>
    <x v="0"/>
    <x v="0"/>
    <x v="0"/>
    <x v="0"/>
    <x v="0"/>
    <m/>
    <m/>
    <m/>
    <m/>
    <m/>
    <m/>
    <n v="45402.560000000005"/>
    <m/>
    <n v="-128370.66"/>
    <n v="0"/>
    <n v="0"/>
    <n v="-82968.100000000006"/>
    <n v="-82968.100000000006"/>
    <n v="99577.58"/>
    <n v="16609.479999999981"/>
    <n v="16609.479999999981"/>
    <n v="12913.749999999996"/>
    <n v="3695.73"/>
    <n v="16609.479999999996"/>
    <n v="16609.480000000003"/>
    <n v="8120"/>
    <s v="0.00"/>
    <s v="0.00"/>
    <n v="16727.2"/>
    <s v="0.00"/>
    <n v="16240"/>
    <n v="8607.2000000000007"/>
    <n v="8304.74"/>
    <s v="0.00"/>
    <n v="84862.16"/>
    <n v="-115998.28"/>
    <n v="-10253.539999999999"/>
    <n v="-10253.539999999999"/>
    <n v="26863.019999999997"/>
    <x v="0"/>
    <n v="0"/>
  </r>
  <r>
    <x v="0"/>
    <x v="0"/>
    <x v="1"/>
    <x v="13"/>
    <x v="2"/>
    <n v="341000001"/>
    <s v="34101"/>
    <x v="0"/>
    <x v="0"/>
    <x v="0"/>
    <s v="34"/>
    <x v="0"/>
    <x v="1"/>
    <s v="P50023425E5"/>
    <n v="3400"/>
    <x v="16"/>
    <s v="341"/>
    <x v="2"/>
    <n v="51340"/>
    <n v="5341011"/>
    <s v="PADES5341011"/>
    <s v="5341011 Servicios financieros y bancarios"/>
    <n v="0"/>
    <x v="0"/>
    <x v="0"/>
    <x v="0"/>
    <x v="0"/>
    <x v="0"/>
    <x v="0"/>
    <x v="0"/>
    <x v="0"/>
    <x v="0"/>
    <x v="0"/>
    <x v="0"/>
    <x v="6"/>
    <x v="8"/>
    <x v="7"/>
    <x v="0"/>
    <x v="0"/>
    <x v="1"/>
    <x v="0"/>
    <x v="0"/>
    <x v="0"/>
    <x v="0"/>
    <x v="0"/>
    <x v="0"/>
    <n v="796.05"/>
    <n v="796.05"/>
    <x v="0"/>
    <x v="0"/>
    <n v="805.12"/>
    <x v="0"/>
    <x v="0"/>
    <x v="0"/>
    <x v="0"/>
    <x v="0"/>
    <x v="0"/>
    <m/>
    <m/>
    <m/>
    <m/>
    <m/>
    <m/>
    <n v="928"/>
    <n v="402.48"/>
    <m/>
    <n v="0"/>
    <n v="0"/>
    <n v="1330.48"/>
    <n v="1330.48"/>
    <n v="805.12"/>
    <n v="2135.6"/>
    <n v="2135.6"/>
    <n v="0"/>
    <n v="2135.6"/>
    <n v="2135.6"/>
    <n v="2135.6"/>
    <s v="0.00"/>
    <s v="0.00"/>
    <s v="0.00"/>
    <s v="0.00"/>
    <s v="0.00"/>
    <s v="0.00"/>
    <s v="0.00"/>
    <s v="0.00"/>
    <s v="0.00"/>
    <n v="928"/>
    <n v="402.48"/>
    <n v="805.11999999999989"/>
    <n v="805.11999999999989"/>
    <n v="1330.48"/>
    <x v="0"/>
    <n v="0"/>
  </r>
  <r>
    <x v="0"/>
    <x v="0"/>
    <x v="1"/>
    <x v="1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ADES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395.53"/>
    <m/>
    <n v="0"/>
    <n v="0"/>
    <n v="395.53"/>
    <n v="395.53"/>
    <n v="0"/>
    <n v="395.53"/>
    <n v="395.53"/>
    <n v="0"/>
    <n v="395.53"/>
    <n v="395.53"/>
    <n v="395.53"/>
    <s v="0.00"/>
    <s v="0.00"/>
    <s v="0.00"/>
    <s v="0.00"/>
    <s v="0.00"/>
    <s v="0.00"/>
    <s v="0.00"/>
    <s v="0.00"/>
    <s v="0.00"/>
    <s v="0.00"/>
    <n v="395.53"/>
    <s v="0.00"/>
    <s v="0.00"/>
    <n v="395.53"/>
    <x v="0"/>
    <n v="0"/>
  </r>
  <r>
    <x v="0"/>
    <x v="0"/>
    <x v="1"/>
    <x v="13"/>
    <x v="1"/>
    <n v="294000001"/>
    <s v="21501"/>
    <x v="0"/>
    <x v="0"/>
    <x v="0"/>
    <s v="21"/>
    <x v="0"/>
    <x v="0"/>
    <s v="P50012125E5"/>
    <n v="2100"/>
    <x v="5"/>
    <s v="215"/>
    <x v="1"/>
    <n v="51210"/>
    <n v="5215011"/>
    <s v="PADES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65230.2"/>
    <n v="0"/>
    <n v="0"/>
    <n v="65230.2"/>
    <n v="65230.2"/>
    <n v="0"/>
    <n v="65230.2"/>
    <n v="65230.2"/>
    <n v="0"/>
    <n v="65230.2"/>
    <n v="65230.2"/>
    <n v="65230.2"/>
    <s v="0.00"/>
    <s v="0.00"/>
    <s v="0.00"/>
    <s v="0.00"/>
    <s v="0.00"/>
    <s v="0.00"/>
    <s v="0.00"/>
    <s v="0.00"/>
    <s v="0.00"/>
    <s v="0.00"/>
    <s v="0.00"/>
    <n v="65230.2"/>
    <n v="65230.2"/>
    <s v="0.00"/>
    <x v="0"/>
    <n v="0"/>
  </r>
  <r>
    <x v="0"/>
    <x v="0"/>
    <x v="1"/>
    <x v="13"/>
    <x v="1"/>
    <n v="294000001"/>
    <s v="24601"/>
    <x v="0"/>
    <x v="0"/>
    <x v="0"/>
    <s v="24"/>
    <x v="0"/>
    <x v="0"/>
    <s v="P50012425E5"/>
    <n v="2400"/>
    <x v="8"/>
    <s v="246"/>
    <x v="1"/>
    <n v="51240"/>
    <n v="5246011"/>
    <s v="PADE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n v="23152.12"/>
    <n v="23152.12"/>
    <x v="0"/>
    <x v="0"/>
    <n v="23152.12"/>
    <x v="0"/>
    <x v="0"/>
    <x v="0"/>
    <x v="0"/>
    <x v="0"/>
    <x v="0"/>
    <m/>
    <m/>
    <m/>
    <m/>
    <m/>
    <m/>
    <n v="0"/>
    <n v="0"/>
    <n v="46847.88"/>
    <n v="0"/>
    <n v="0"/>
    <n v="46847.88"/>
    <n v="46847.88"/>
    <n v="23152.12"/>
    <n v="70000"/>
    <n v="70000"/>
    <n v="0"/>
    <n v="70000"/>
    <n v="70000"/>
    <n v="70000"/>
    <s v="0.00"/>
    <s v="0.00"/>
    <s v="0.00"/>
    <s v="0.00"/>
    <s v="0.00"/>
    <s v="0.00"/>
    <s v="0.00"/>
    <s v="0.00"/>
    <s v="0.00"/>
    <s v="0.00"/>
    <s v="0.00"/>
    <n v="70000"/>
    <n v="70000"/>
    <s v="0.00"/>
    <x v="0"/>
    <n v="0"/>
  </r>
  <r>
    <x v="0"/>
    <x v="0"/>
    <x v="1"/>
    <x v="13"/>
    <x v="2"/>
    <n v="334000001"/>
    <s v="33401"/>
    <x v="0"/>
    <x v="0"/>
    <x v="0"/>
    <s v="33"/>
    <x v="0"/>
    <x v="1"/>
    <s v="P50023325E5"/>
    <n v="3300"/>
    <x v="15"/>
    <s v="334"/>
    <x v="2"/>
    <n v="51330"/>
    <n v="5334011"/>
    <s v="PADE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20000"/>
    <m/>
    <n v="0"/>
    <n v="0"/>
    <n v="20000"/>
    <n v="20000"/>
    <n v="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13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PADES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858.4"/>
    <m/>
    <n v="0"/>
    <n v="0"/>
    <n v="858.4"/>
    <n v="858.4"/>
    <n v="0"/>
    <n v="858.4"/>
    <n v="858.4"/>
    <n v="0"/>
    <n v="858.4"/>
    <n v="858.4"/>
    <n v="858.4"/>
    <s v="0.00"/>
    <s v="0.00"/>
    <s v="0.00"/>
    <s v="0.00"/>
    <s v="0.00"/>
    <s v="0.00"/>
    <s v="0.00"/>
    <s v="0.00"/>
    <s v="0.00"/>
    <s v="0.00"/>
    <n v="858.4"/>
    <s v="0.00"/>
    <s v="0.00"/>
    <n v="858.4"/>
    <x v="0"/>
    <n v="0"/>
  </r>
  <r>
    <x v="0"/>
    <x v="0"/>
    <x v="1"/>
    <x v="13"/>
    <x v="3"/>
    <n v="521000001"/>
    <s v="52101"/>
    <x v="0"/>
    <x v="0"/>
    <x v="0"/>
    <s v="52"/>
    <x v="0"/>
    <x v="1"/>
    <s v="P50025225E5"/>
    <n v="5100"/>
    <x v="28"/>
    <s v="521"/>
    <x v="3"/>
    <n v="12421"/>
    <n v="5521011"/>
    <s v="PADES5521011"/>
    <s v="5521011 Equipo y aparatos audiovisuales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263281.14"/>
    <n v="0"/>
    <n v="0"/>
    <n v="263281.14"/>
    <n v="263281.14"/>
    <n v="0"/>
    <n v="263281.14"/>
    <n v="263281.14"/>
    <n v="0"/>
    <n v="263281.14"/>
    <n v="263281.14"/>
    <n v="263281.14"/>
    <s v="0.00"/>
    <s v="0.00"/>
    <s v="0.00"/>
    <s v="0.00"/>
    <s v="0.00"/>
    <s v="0.00"/>
    <s v="0.00"/>
    <s v="0.00"/>
    <s v="0.00"/>
    <s v="0.00"/>
    <s v="0.00"/>
    <n v="263281.14"/>
    <n v="263281.14"/>
    <s v="0.00"/>
    <x v="0"/>
    <n v="0"/>
  </r>
  <r>
    <x v="0"/>
    <x v="0"/>
    <x v="1"/>
    <x v="1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ADES5515011"/>
    <s v="5515011 Equipo de computo y de tecnologias de la informaci "/>
    <n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m/>
    <n v="654000"/>
    <x v="0"/>
    <x v="12"/>
    <n v="0"/>
    <x v="0"/>
    <x v="0"/>
    <x v="0"/>
    <x v="0"/>
    <x v="0"/>
    <x v="0"/>
    <m/>
    <m/>
    <m/>
    <m/>
    <m/>
    <m/>
    <n v="-928"/>
    <n v="-21656.41"/>
    <n v="-375359.22000000003"/>
    <n v="0"/>
    <n v="0"/>
    <n v="-397943.63"/>
    <n v="-397943.63"/>
    <n v="654000"/>
    <n v="256056.37"/>
    <n v="256056.37"/>
    <n v="0"/>
    <n v="256056.37000000002"/>
    <n v="256056.37000000002"/>
    <n v="256056.37000000002"/>
    <s v="0.00"/>
    <s v="0.00"/>
    <s v="0.00"/>
    <s v="0.00"/>
    <s v="0.00"/>
    <s v="0.00"/>
    <s v="0.00"/>
    <s v="0.00"/>
    <s v="0.00"/>
    <s v="0.00"/>
    <n v="94425.45"/>
    <n v="161630.92000000001"/>
    <n v="161630.92000000001"/>
    <n v="94425.45"/>
    <x v="0"/>
    <n v="0"/>
  </r>
  <r>
    <x v="0"/>
    <x v="0"/>
    <x v="1"/>
    <x v="12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FOCIE5372021"/>
    <s v="5372021 Pasajes terrrestres nacionales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50"/>
    <m/>
    <m/>
    <n v="-250"/>
    <n v="0"/>
    <n v="0"/>
    <n v="0"/>
    <n v="0"/>
    <n v="0"/>
    <n v="0"/>
    <n v="0"/>
    <m/>
    <n v="0"/>
    <n v="0"/>
    <n v="0"/>
    <s v="0.00"/>
    <s v="0.00"/>
    <s v="0.00"/>
    <s v="0.00"/>
    <s v="0.00"/>
    <s v="0.00"/>
    <s v="0.00"/>
    <s v="0.00"/>
    <n v="250"/>
    <n v="-250"/>
    <s v="0.00"/>
    <s v="0.00"/>
    <s v="0.00"/>
    <n v="0"/>
    <x v="0"/>
    <n v="0"/>
  </r>
  <r>
    <x v="0"/>
    <x v="0"/>
    <x v="1"/>
    <x v="12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PROFOCIE5382011"/>
    <s v="5382011 Gastos de orden social y cultural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n v="10000"/>
    <m/>
    <m/>
    <n v="0"/>
    <n v="0"/>
    <n v="10000"/>
    <n v="10000"/>
    <n v="0"/>
    <n v="10000"/>
    <n v="10000"/>
    <n v="10000"/>
    <n v="0"/>
    <n v="10000"/>
    <n v="10000"/>
    <s v="0.00"/>
    <s v="0.00"/>
    <s v="0.00"/>
    <s v="0.00"/>
    <s v="0.00"/>
    <s v="0.00"/>
    <s v="0.00"/>
    <s v="0.00"/>
    <s v="0.00"/>
    <n v="10000"/>
    <s v="0.00"/>
    <s v="0.00"/>
    <s v="0.00"/>
    <n v="10000"/>
    <x v="0"/>
    <n v="0"/>
  </r>
  <r>
    <x v="0"/>
    <x v="0"/>
    <x v="1"/>
    <x v="12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FOCIE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8"/>
    <m/>
    <m/>
    <m/>
    <m/>
    <m/>
    <m/>
    <n v="182990"/>
    <m/>
    <m/>
    <n v="0"/>
    <n v="0"/>
    <n v="182990"/>
    <n v="182990"/>
    <n v="0"/>
    <n v="182990"/>
    <n v="182990"/>
    <n v="182990"/>
    <n v="0"/>
    <n v="182990"/>
    <n v="182990"/>
    <s v="0.00"/>
    <s v="0.00"/>
    <s v="0.00"/>
    <s v="0.00"/>
    <s v="0.00"/>
    <s v="0.00"/>
    <s v="0.00"/>
    <s v="0.00"/>
    <s v="0.00"/>
    <n v="182990"/>
    <s v="0.00"/>
    <s v="0.00"/>
    <s v="0.00"/>
    <n v="182990"/>
    <x v="0"/>
    <n v="0"/>
  </r>
  <r>
    <x v="0"/>
    <x v="0"/>
    <x v="1"/>
    <x v="12"/>
    <x v="3"/>
    <n v="562000001"/>
    <s v="52301"/>
    <x v="0"/>
    <x v="0"/>
    <x v="0"/>
    <s v="52"/>
    <x v="0"/>
    <x v="1"/>
    <s v="P50025225E5"/>
    <n v="5200"/>
    <x v="28"/>
    <s v="523"/>
    <x v="3"/>
    <n v="12423"/>
    <n v="5523011"/>
    <s v="PROFOCIE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9"/>
    <m/>
    <m/>
    <m/>
    <m/>
    <m/>
    <m/>
    <n v="-3213.2"/>
    <m/>
    <n v="-4736.96"/>
    <n v="42950.16"/>
    <n v="0"/>
    <n v="-7950.16"/>
    <n v="35000.000000000007"/>
    <n v="0"/>
    <n v="35000"/>
    <n v="35000"/>
    <n v="35000.000000000007"/>
    <n v="0"/>
    <n v="35000.000000000007"/>
    <n v="35000"/>
    <s v="0.00"/>
    <s v="0.00"/>
    <n v="42950.16"/>
    <s v="0.00"/>
    <n v="-7950.16"/>
    <s v="0.00"/>
    <s v="0.00"/>
    <s v="0.00"/>
    <s v="0.00"/>
    <s v="0.00"/>
    <s v="0.00"/>
    <s v="0.00"/>
    <s v="0.00"/>
    <n v="35000"/>
    <x v="0"/>
    <n v="0"/>
  </r>
  <r>
    <x v="0"/>
    <x v="0"/>
    <x v="1"/>
    <x v="12"/>
    <x v="3"/>
    <n v="567000001"/>
    <s v="56701"/>
    <x v="0"/>
    <x v="0"/>
    <x v="0"/>
    <s v="56"/>
    <x v="0"/>
    <x v="1"/>
    <s v="P50025625E5"/>
    <n v="5600"/>
    <x v="29"/>
    <s v="567"/>
    <x v="3"/>
    <n v="12467"/>
    <n v="5567011"/>
    <s v="PROFOCIE5567011"/>
    <s v="5567011 Herramientas Maquinas y Herramient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0"/>
    <n v="106950.84"/>
    <m/>
    <m/>
    <n v="448649.58"/>
    <n v="262364.15999999997"/>
    <m/>
    <n v="3213.2"/>
    <m/>
    <m/>
    <n v="141925.84"/>
    <n v="711013.74"/>
    <n v="3213.2"/>
    <n v="856152.78"/>
    <n v="0"/>
    <n v="856152.77999999991"/>
    <n v="856152.77999999991"/>
    <n v="856152.7799999998"/>
    <n v="0"/>
    <n v="856152.7799999998"/>
    <n v="856152.77999999991"/>
    <s v="0.00"/>
    <s v="0.00"/>
    <n v="34975"/>
    <n v="106950.84"/>
    <s v="0.00"/>
    <s v="0.00"/>
    <n v="448649.58"/>
    <n v="262364.15999999997"/>
    <s v="0.00"/>
    <n v="3213.2"/>
    <s v="0.00"/>
    <s v="0.00"/>
    <s v="0.00"/>
    <n v="856152.77999999991"/>
    <x v="0"/>
    <n v="0"/>
  </r>
  <r>
    <x v="0"/>
    <x v="0"/>
    <x v="1"/>
    <x v="12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FOCIE5562011"/>
    <s v="5562011 Maquinaria y equipo industrial "/>
    <n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1"/>
    <m/>
    <m/>
    <n v="-279269.08"/>
    <n v="-448649.58"/>
    <n v="-263154.14999999997"/>
    <n v="-34458.9"/>
    <n v="-775513.91999999993"/>
    <m/>
    <n v="53958"/>
    <n v="-118607.35"/>
    <n v="-991072.81"/>
    <n v="-756014.82"/>
    <n v="-1865694.9799999997"/>
    <n v="2015695"/>
    <n v="150000.0199999999"/>
    <n v="150000.0199999999"/>
    <n v="150000.01999999981"/>
    <m/>
    <n v="150000.01999999981"/>
    <n v="150000.01999999999"/>
    <s v="0.00"/>
    <s v="0.00"/>
    <s v="0.00"/>
    <s v="0.00"/>
    <s v="0.00"/>
    <s v="0.00"/>
    <s v="0.00"/>
    <s v="0.00"/>
    <s v="0.00"/>
    <s v="0.00"/>
    <s v="0.00"/>
    <n v="150000.01999999999"/>
    <n v="150000.01999999999"/>
    <s v="0.00"/>
    <x v="0"/>
    <n v="0"/>
  </r>
  <r>
    <x v="0"/>
    <x v="0"/>
    <x v="1"/>
    <x v="12"/>
    <x v="3"/>
    <n v="591000001"/>
    <s v="59101"/>
    <x v="0"/>
    <x v="0"/>
    <x v="0"/>
    <s v="59"/>
    <x v="0"/>
    <x v="1"/>
    <s v="P50025925E5"/>
    <n v="5600"/>
    <x v="29"/>
    <s v="591"/>
    <x v="6"/>
    <n v="12510"/>
    <n v="5591011"/>
    <s v="PROFOCIE5591011"/>
    <s v="5591011 software"/>
    <n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20000"/>
    <m/>
    <n v="0"/>
    <n v="0"/>
    <n v="-220000"/>
    <n v="-220000"/>
    <n v="22000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12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FOCIE5515011"/>
    <s v="5515011 Equipo de cómputo y de tecnologías de la información"/>
    <n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451.61"/>
    <n v="16451.61"/>
    <x v="0"/>
    <x v="0"/>
    <n v="16451.61"/>
    <x v="0"/>
    <x v="0"/>
    <x v="0"/>
    <x v="0"/>
    <x v="0"/>
    <x v="22"/>
    <n v="-106950.84"/>
    <m/>
    <m/>
    <m/>
    <m/>
    <m/>
    <m/>
    <m/>
    <n v="114265.57"/>
    <n v="-66268.649999999994"/>
    <n v="0"/>
    <n v="114265.57"/>
    <n v="47996.920000000013"/>
    <n v="1511451.61"/>
    <n v="1559448.5300000003"/>
    <n v="1559448.5300000003"/>
    <n v="1552252.5499999998"/>
    <n v="7195.9800000000005"/>
    <n v="1559448.5299999998"/>
    <n v="1559448.5299999998"/>
    <s v="0.00"/>
    <s v="0.00"/>
    <n v="40682.19"/>
    <s v="0.00"/>
    <s v="0.00"/>
    <s v="0.00"/>
    <n v="1141586.18"/>
    <n v="186161.8"/>
    <s v="0.00"/>
    <s v="0.00"/>
    <s v="0.00"/>
    <n v="191018.36"/>
    <n v="191018.36"/>
    <n v="1368430.17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LASIFICACIÓN  CONAC">
  <location ref="A47:F50" firstHeaderRow="0" firstDataRow="1" firstDataCol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PTTO. ORIGINAL AUTORIZADO" fld="30" baseField="8" baseItem="0"/>
    <dataField name="Suma de TOTAL AMPLIACIONES" fld="78" baseField="8" baseItem="0"/>
    <dataField name="Suma de PTTO.  MODIFICADO" fld="80" baseField="8" baseItem="0"/>
    <dataField name="Suma de REMANENTE  PTTO.  (EJ. ANT.)" fld="81" baseField="8" baseItem="0"/>
    <dataField name="Suma de PTTO. RADICADO A" fld="82" baseField="8" baseItem="0"/>
  </dataFields>
  <formats count="4">
    <format dxfId="800">
      <pivotArea outline="0" collapsedLevelsAreSubtotals="1" fieldPosition="0"/>
    </format>
    <format dxfId="8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02">
      <pivotArea field="8" type="button" dataOnly="0" labelOnly="1" outline="0" axis="axisRow" fieldPosition="0"/>
    </format>
    <format dxfId="80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12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58:G60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2">
        <item x="0"/>
        <item m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61">
      <pivotArea outline="0" collapsedLevelsAreSubtotals="1" fieldPosition="0"/>
    </format>
    <format dxfId="662">
      <pivotArea dataOnly="0" labelOnly="1" grandCol="1" outline="0" fieldPosition="0"/>
    </format>
    <format dxfId="663">
      <pivotArea outline="0" collapsedLevelsAreSubtotals="1" fieldPosition="0"/>
    </format>
    <format dxfId="664">
      <pivotArea field="12" type="button" dataOnly="0" labelOnly="1" outline="0"/>
    </format>
    <format dxfId="665">
      <pivotArea field="12" type="button" dataOnly="0" labelOnly="1" outline="0"/>
    </format>
    <format dxfId="666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8">
      <pivotArea dataOnly="0" labelOnly="1" outline="0" fieldPosition="0">
        <references count="1">
          <reference field="11" count="0"/>
        </references>
      </pivotArea>
    </format>
    <format dxfId="669">
      <pivotArea field="23" type="button" dataOnly="0" labelOnly="1" outline="0"/>
    </format>
    <format dxfId="670">
      <pivotArea dataOnly="0" labelOnly="1" grandRow="1" outline="0" fieldPosition="0"/>
    </format>
    <format dxfId="671">
      <pivotArea outline="0" fieldPosition="0">
        <references count="1">
          <reference field="4294967294" count="1">
            <x v="0"/>
          </reference>
        </references>
      </pivotArea>
    </format>
    <format dxfId="672">
      <pivotArea outline="0" fieldPosition="0">
        <references count="1">
          <reference field="4294967294" count="1">
            <x v="1"/>
          </reference>
        </references>
      </pivotArea>
    </format>
    <format dxfId="673">
      <pivotArea outline="0" fieldPosition="0">
        <references count="1">
          <reference field="4294967294" count="1">
            <x v="2"/>
          </reference>
        </references>
      </pivotArea>
    </format>
    <format dxfId="674">
      <pivotArea outline="0" fieldPosition="0">
        <references count="1">
          <reference field="4294967294" count="1">
            <x v="3"/>
          </reference>
        </references>
      </pivotArea>
    </format>
    <format dxfId="675">
      <pivotArea outline="0" fieldPosition="0">
        <references count="1">
          <reference field="4294967294" count="1">
            <x v="4"/>
          </reference>
        </references>
      </pivotArea>
    </format>
    <format dxfId="676">
      <pivotArea outline="0" fieldPosition="0">
        <references count="1">
          <reference field="4294967294" count="1">
            <x v="5"/>
          </reference>
        </references>
      </pivotArea>
    </format>
    <format dxfId="677">
      <pivotArea outline="0" collapsedLevelsAreSubtotals="1" fieldPosition="0"/>
    </format>
    <format dxfId="678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4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x="0"/>
        <item h="1" x="1"/>
        <item h="1" x="2"/>
        <item h="1" x="3"/>
        <item h="1" x="5"/>
        <item h="1" x="12"/>
        <item h="1"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4"/>
        <item x="0"/>
        <item x="1"/>
        <item x="2"/>
        <item m="1" x="6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CONCEPTO  "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41"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17"/>
    </i>
    <i r="1">
      <x v="21"/>
    </i>
    <i r="1">
      <x v="106"/>
    </i>
    <i>
      <x v="2"/>
    </i>
    <i r="1">
      <x v="27"/>
    </i>
    <i r="1">
      <x v="29"/>
    </i>
    <i r="1">
      <x v="30"/>
    </i>
    <i r="1">
      <x v="31"/>
    </i>
    <i r="1">
      <x v="32"/>
    </i>
    <i r="1">
      <x v="35"/>
    </i>
    <i r="1">
      <x v="36"/>
    </i>
    <i r="1">
      <x v="45"/>
    </i>
    <i r="1">
      <x v="51"/>
    </i>
    <i>
      <x v="3"/>
    </i>
    <i r="1">
      <x v="54"/>
    </i>
    <i r="1">
      <x v="56"/>
    </i>
    <i r="1">
      <x v="59"/>
    </i>
    <i r="1">
      <x v="67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82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0"/>
    </i>
    <i r="1">
      <x v="9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48">
    <format dxfId="613">
      <pivotArea dataOnly="0" labelOnly="1" fieldPosition="0">
        <references count="1">
          <reference field="11" count="0"/>
        </references>
      </pivotArea>
    </format>
    <format dxfId="614">
      <pivotArea collapsedLevelsAreSubtotals="1" fieldPosition="0">
        <references count="1">
          <reference field="11" count="0"/>
        </references>
      </pivotArea>
    </format>
    <format dxfId="615">
      <pivotArea dataOnly="0" labelOnly="1" fieldPosition="0">
        <references count="1">
          <reference field="11" count="0"/>
        </references>
      </pivotArea>
    </format>
    <format dxfId="616">
      <pivotArea dataOnly="0" labelOnly="1" fieldPosition="0">
        <references count="1">
          <reference field="11" count="0"/>
        </references>
      </pivotArea>
    </format>
    <format dxfId="617">
      <pivotArea field="29" type="button" dataOnly="0" labelOnly="1" outline="0" axis="axisRow" fieldPosition="1"/>
    </format>
    <format dxfId="618">
      <pivotArea outline="0" collapsedLevelsAreSubtotals="1" fieldPosition="0"/>
    </format>
    <format dxfId="619">
      <pivotArea dataOnly="0" labelOnly="1" outline="0" fieldPosition="0">
        <references count="1">
          <reference field="11" count="0"/>
        </references>
      </pivotArea>
    </format>
    <format dxfId="62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21">
      <pivotArea type="all" dataOnly="0" outline="0" fieldPosition="0"/>
    </format>
    <format dxfId="622">
      <pivotArea type="all" dataOnly="0" outline="0" fieldPosition="0"/>
    </format>
    <format dxfId="623">
      <pivotArea type="all" dataOnly="0" outline="0" fieldPosition="0"/>
    </format>
    <format dxfId="6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25">
      <pivotArea dataOnly="0" labelOnly="1" fieldPosition="0">
        <references count="2">
          <reference field="12" count="1" selected="0">
            <x v="3"/>
          </reference>
          <reference field="29" count="1">
            <x v="83"/>
          </reference>
        </references>
      </pivotArea>
    </format>
    <format dxfId="626">
      <pivotArea field="11" type="button" dataOnly="0" labelOnly="1" outline="0" axis="axisPage" fieldPosition="0"/>
    </format>
    <format dxfId="627">
      <pivotArea field="12" type="button" dataOnly="0" labelOnly="1" outline="0" axis="axisRow" fieldPosition="0"/>
    </format>
    <format dxfId="628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629">
      <pivotArea dataOnly="0" labelOnly="1" grandRow="1" outline="0" fieldPosition="0"/>
    </format>
    <format dxfId="630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31">
      <pivotArea collapsedLevelsAreSubtotals="1" fieldPosition="0">
        <references count="1">
          <reference field="12" count="1">
            <x v="1"/>
          </reference>
        </references>
      </pivotArea>
    </format>
    <format dxfId="632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633">
      <pivotArea collapsedLevelsAreSubtotals="1" fieldPosition="0">
        <references count="1">
          <reference field="12" count="1">
            <x v="2"/>
          </reference>
        </references>
      </pivotArea>
    </format>
    <format dxfId="634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635">
      <pivotArea collapsedLevelsAreSubtotals="1" fieldPosition="0">
        <references count="1">
          <reference field="12" count="1">
            <x v="3"/>
          </reference>
        </references>
      </pivotArea>
    </format>
    <format dxfId="636">
      <pivotArea collapsedLevelsAreSubtotals="1" fieldPosition="0">
        <references count="2"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37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38">
      <pivotArea field="12" type="button" dataOnly="0" labelOnly="1" outline="0" axis="axisRow" fieldPosition="0"/>
    </format>
    <format dxfId="639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640">
      <pivotArea dataOnly="0" labelOnly="1" grandRow="1" outline="0" fieldPosition="0"/>
    </format>
    <format dxfId="641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4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3">
      <pivotArea collapsedLevelsAreSubtotals="1" fieldPosition="0">
        <references count="2">
          <reference field="4294967294" count="1" selected="0">
            <x v="10"/>
          </reference>
          <reference field="12" count="1">
            <x v="1"/>
          </reference>
        </references>
      </pivotArea>
    </format>
    <format dxfId="64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645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64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647">
      <pivotArea collapsedLevelsAreSubtotals="1" fieldPosition="0">
        <references count="2">
          <reference field="4294967294" count="1" selected="0">
            <x v="10"/>
          </reference>
          <reference field="12" count="1">
            <x v="3"/>
          </reference>
        </references>
      </pivotArea>
    </format>
    <format dxfId="648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49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5">
            <x v="27"/>
            <x v="29"/>
            <x v="31"/>
            <x v="32"/>
            <x v="35"/>
          </reference>
        </references>
      </pivotArea>
    </format>
    <format dxfId="650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21"/>
          </reference>
        </references>
      </pivotArea>
    </format>
    <format dxfId="651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652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1"/>
            <x v="72"/>
            <x v="74"/>
            <x v="75"/>
            <x v="82"/>
            <x v="83"/>
            <x v="85"/>
          </reference>
        </references>
      </pivotArea>
    </format>
    <format dxfId="653">
      <pivotArea field="12" grandRow="1" outline="0" collapsedLevelsAreSubtotals="1" axis="axisRow" fieldPosition="0">
        <references count="1">
          <reference field="4294967294" count="1" selected="0">
            <x v="10"/>
          </reference>
        </references>
      </pivotArea>
    </format>
    <format dxfId="65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67"/>
          </reference>
        </references>
      </pivotArea>
    </format>
    <format dxfId="655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1"/>
            <x v="72"/>
            <x v="74"/>
            <x v="75"/>
            <x v="82"/>
            <x v="83"/>
            <x v="85"/>
          </reference>
        </references>
      </pivotArea>
    </format>
    <format dxfId="65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106"/>
          </reference>
        </references>
      </pivotArea>
    </format>
    <format dxfId="657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7"/>
            <x v="29"/>
            <x v="31"/>
            <x v="32"/>
          </reference>
        </references>
      </pivotArea>
    </format>
    <format dxfId="658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5">
            <x v="71"/>
            <x v="72"/>
            <x v="74"/>
            <x v="75"/>
            <x v="82"/>
          </reference>
        </references>
      </pivotArea>
    </format>
    <format dxfId="659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9"/>
            <x v="31"/>
            <x v="32"/>
            <x v="35"/>
          </reference>
        </references>
      </pivotArea>
    </format>
    <format dxfId="660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6">
            <x v="71"/>
            <x v="72"/>
            <x v="74"/>
            <x v="75"/>
            <x v="82"/>
            <x v="8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37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x="1"/>
        <item h="1" x="2"/>
        <item h="1" x="3"/>
        <item h="1" x="5"/>
        <item h="1" x="12"/>
        <item h="1"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4"/>
        <item x="0"/>
        <item x="1"/>
        <item x="2"/>
        <item m="1" x="6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2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5"/>
    </i>
    <i r="1">
      <x v="106"/>
    </i>
    <i>
      <x v="5"/>
    </i>
    <i r="1">
      <x v="113"/>
    </i>
    <i>
      <x v="6"/>
    </i>
    <i r="1">
      <x v="9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0">
    <format dxfId="583">
      <pivotArea dataOnly="0" labelOnly="1" fieldPosition="0">
        <references count="1">
          <reference field="11" count="0"/>
        </references>
      </pivotArea>
    </format>
    <format dxfId="584">
      <pivotArea collapsedLevelsAreSubtotals="1" fieldPosition="0">
        <references count="1">
          <reference field="11" count="0"/>
        </references>
      </pivotArea>
    </format>
    <format dxfId="585">
      <pivotArea dataOnly="0" labelOnly="1" fieldPosition="0">
        <references count="1">
          <reference field="11" count="0"/>
        </references>
      </pivotArea>
    </format>
    <format dxfId="586">
      <pivotArea dataOnly="0" labelOnly="1" fieldPosition="0">
        <references count="1">
          <reference field="11" count="0"/>
        </references>
      </pivotArea>
    </format>
    <format dxfId="587">
      <pivotArea field="29" type="button" dataOnly="0" labelOnly="1" outline="0" axis="axisRow" fieldPosition="1"/>
    </format>
    <format dxfId="588">
      <pivotArea outline="0" collapsedLevelsAreSubtotals="1" fieldPosition="0"/>
    </format>
    <format dxfId="589">
      <pivotArea dataOnly="0" labelOnly="1" outline="0" fieldPosition="0">
        <references count="1">
          <reference field="11" count="0"/>
        </references>
      </pivotArea>
    </format>
    <format dxfId="59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1">
      <pivotArea type="all" dataOnly="0" outline="0" fieldPosition="0"/>
    </format>
    <format dxfId="592">
      <pivotArea type="all" dataOnly="0" outline="0" fieldPosition="0"/>
    </format>
    <format dxfId="593">
      <pivotArea type="all" dataOnly="0" outline="0" fieldPosition="0"/>
    </format>
    <format dxfId="594">
      <pivotArea dataOnly="0" labelOnly="1" fieldPosition="0">
        <references count="2">
          <reference field="12" count="1" selected="0">
            <x v="3"/>
          </reference>
          <reference field="29" count="1">
            <x v="83"/>
          </reference>
        </references>
      </pivotArea>
    </format>
    <format dxfId="595">
      <pivotArea field="11" type="button" dataOnly="0" labelOnly="1" outline="0" axis="axisPage" fieldPosition="0"/>
    </format>
    <format dxfId="596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597">
      <pivotArea dataOnly="0" labelOnly="1" grandRow="1" outline="0" fieldPosition="0"/>
    </format>
    <format dxfId="598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99">
      <pivotArea collapsedLevelsAreSubtotals="1" fieldPosition="0">
        <references count="1">
          <reference field="12" count="1">
            <x v="1"/>
          </reference>
        </references>
      </pivotArea>
    </format>
    <format dxfId="600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601">
      <pivotArea collapsedLevelsAreSubtotals="1" fieldPosition="0">
        <references count="1">
          <reference field="12" count="1">
            <x v="2"/>
          </reference>
        </references>
      </pivotArea>
    </format>
    <format dxfId="602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603">
      <pivotArea collapsedLevelsAreSubtotals="1" fieldPosition="0">
        <references count="1">
          <reference field="12" count="1">
            <x v="3"/>
          </reference>
        </references>
      </pivotArea>
    </format>
    <format dxfId="604">
      <pivotArea collapsedLevelsAreSubtotals="1" fieldPosition="0">
        <references count="2"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05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606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07">
      <pivotArea outline="0" collapsedLevelsAreSubtotals="1" fieldPosition="0"/>
    </format>
    <format dxfId="608">
      <pivotArea dataOnly="0" labelOnly="1" fieldPosition="0">
        <references count="1">
          <reference field="12" count="3">
            <x v="1"/>
            <x v="5"/>
            <x v="6"/>
          </reference>
        </references>
      </pivotArea>
    </format>
    <format dxfId="609">
      <pivotArea dataOnly="0" labelOnly="1" grandRow="1" outline="0" fieldPosition="0"/>
    </format>
    <format dxfId="610">
      <pivotArea dataOnly="0" labelOnly="1" fieldPosition="0">
        <references count="2">
          <reference field="12" count="1" selected="0">
            <x v="1"/>
          </reference>
          <reference field="29" count="22">
            <x v="0"/>
            <x v="1"/>
            <x v="2"/>
            <x v="3"/>
            <x v="4"/>
            <x v="5"/>
            <x v="6"/>
            <x v="7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98"/>
          </reference>
        </references>
      </pivotArea>
    </format>
    <format dxfId="611">
      <pivotArea field="12" type="button" dataOnly="0" labelOnly="1" outline="0" axis="axisRow" fieldPosition="0"/>
    </format>
    <format dxfId="61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03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x="2"/>
        <item h="1" x="3"/>
        <item h="1" x="5"/>
        <item h="1" x="12"/>
        <item h="1"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n="5384011  Exposiciones "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95">
    <i>
      <x/>
    </i>
    <i r="1">
      <x/>
    </i>
    <i r="1">
      <x v="1"/>
    </i>
    <i r="1">
      <x v="3"/>
    </i>
    <i r="1">
      <x v="4"/>
    </i>
    <i r="1">
      <x v="7"/>
    </i>
    <i r="1">
      <x v="8"/>
    </i>
    <i r="1">
      <x v="17"/>
    </i>
    <i r="1">
      <x v="19"/>
    </i>
    <i r="1">
      <x v="20"/>
    </i>
    <i r="1">
      <x v="22"/>
    </i>
    <i r="1">
      <x v="105"/>
    </i>
    <i>
      <x v="1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108"/>
    </i>
    <i r="1">
      <x v="110"/>
    </i>
    <i>
      <x v="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2"/>
    </i>
    <i r="1">
      <x v="101"/>
    </i>
    <i r="1">
      <x v="111"/>
    </i>
    <i r="1">
      <x v="112"/>
    </i>
    <i>
      <x v="4"/>
    </i>
    <i r="1">
      <x v="93"/>
    </i>
    <i r="1">
      <x v="94"/>
    </i>
    <i r="1">
      <x v="96"/>
    </i>
    <i>
      <x v="6"/>
    </i>
    <i r="1">
      <x v="99"/>
    </i>
    <i r="1">
      <x v="100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548">
      <pivotArea dataOnly="0" labelOnly="1" fieldPosition="0">
        <references count="1">
          <reference field="11" count="0"/>
        </references>
      </pivotArea>
    </format>
    <format dxfId="549">
      <pivotArea collapsedLevelsAreSubtotals="1" fieldPosition="0">
        <references count="1">
          <reference field="11" count="0"/>
        </references>
      </pivotArea>
    </format>
    <format dxfId="550">
      <pivotArea dataOnly="0" labelOnly="1" fieldPosition="0">
        <references count="1">
          <reference field="11" count="0"/>
        </references>
      </pivotArea>
    </format>
    <format dxfId="551">
      <pivotArea dataOnly="0" labelOnly="1" fieldPosition="0">
        <references count="1">
          <reference field="11" count="0"/>
        </references>
      </pivotArea>
    </format>
    <format dxfId="552">
      <pivotArea field="29" type="button" dataOnly="0" labelOnly="1" outline="0" axis="axisRow" fieldPosition="1"/>
    </format>
    <format dxfId="553">
      <pivotArea outline="0" collapsedLevelsAreSubtotals="1" fieldPosition="0"/>
    </format>
    <format dxfId="554">
      <pivotArea dataOnly="0" labelOnly="1" outline="0" fieldPosition="0">
        <references count="1">
          <reference field="11" count="0"/>
        </references>
      </pivotArea>
    </format>
    <format dxfId="555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6">
      <pivotArea type="all" dataOnly="0" outline="0" fieldPosition="0"/>
    </format>
    <format dxfId="557">
      <pivotArea type="all" dataOnly="0" outline="0" fieldPosition="0"/>
    </format>
    <format dxfId="558">
      <pivotArea type="all" dataOnly="0" outline="0" fieldPosition="0"/>
    </format>
    <format dxfId="55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60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561">
      <pivotArea field="11" type="button" dataOnly="0" labelOnly="1" outline="0" axis="axisPage" fieldPosition="0"/>
    </format>
    <format dxfId="562">
      <pivotArea field="12" type="button" dataOnly="0" labelOnly="1" outline="0" axis="axisRow" fieldPosition="0"/>
    </format>
    <format dxfId="563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564">
      <pivotArea dataOnly="0" labelOnly="1" grandRow="1" outline="0" fieldPosition="0"/>
    </format>
    <format dxfId="565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66">
      <pivotArea collapsedLevelsAreSubtotals="1" fieldPosition="0">
        <references count="1">
          <reference field="12" count="1">
            <x v="0"/>
          </reference>
        </references>
      </pivotArea>
    </format>
    <format dxfId="567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68">
      <pivotArea collapsedLevelsAreSubtotals="1" fieldPosition="0">
        <references count="1">
          <reference field="12" count="1">
            <x v="1"/>
          </reference>
        </references>
      </pivotArea>
    </format>
    <format dxfId="569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70">
      <pivotArea collapsedLevelsAreSubtotals="1" fieldPosition="0">
        <references count="1">
          <reference field="12" count="1">
            <x v="2"/>
          </reference>
        </references>
      </pivotArea>
    </format>
    <format dxfId="571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72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73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74">
      <pivotArea field="12" type="button" dataOnly="0" labelOnly="1" outline="0" axis="axisRow" fieldPosition="0"/>
    </format>
    <format dxfId="575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576">
      <pivotArea dataOnly="0" labelOnly="1" grandRow="1" outline="0" fieldPosition="0"/>
    </format>
    <format dxfId="577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78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57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80">
      <pivotArea dataOnly="0" labelOnly="1" fieldPosition="0">
        <references count="1">
          <reference field="29" count="0"/>
        </references>
      </pivotArea>
    </format>
    <format dxfId="581">
      <pivotArea field="12" type="button" dataOnly="0" labelOnly="1" outline="0" axis="axisRow" fieldPosition="0"/>
    </format>
    <format dxfId="58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22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x="3"/>
        <item h="1" x="5"/>
        <item h="1" x="12"/>
        <item h="1"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4">
    <i>
      <x v="1"/>
    </i>
    <i r="1">
      <x v="25"/>
    </i>
    <i r="1">
      <x v="26"/>
    </i>
    <i r="1">
      <x v="52"/>
    </i>
    <i>
      <x v="2"/>
    </i>
    <i r="1">
      <x v="69"/>
    </i>
    <i r="1">
      <x v="74"/>
    </i>
    <i>
      <x v="4"/>
    </i>
    <i r="1">
      <x v="95"/>
    </i>
    <i>
      <x v="6"/>
    </i>
    <i r="1">
      <x v="99"/>
    </i>
    <i r="1">
      <x v="100"/>
    </i>
    <i r="1">
      <x v="10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513">
      <pivotArea dataOnly="0" labelOnly="1" fieldPosition="0">
        <references count="1">
          <reference field="11" count="0"/>
        </references>
      </pivotArea>
    </format>
    <format dxfId="514">
      <pivotArea collapsedLevelsAreSubtotals="1" fieldPosition="0">
        <references count="1">
          <reference field="11" count="0"/>
        </references>
      </pivotArea>
    </format>
    <format dxfId="515">
      <pivotArea dataOnly="0" labelOnly="1" fieldPosition="0">
        <references count="1">
          <reference field="11" count="0"/>
        </references>
      </pivotArea>
    </format>
    <format dxfId="516">
      <pivotArea dataOnly="0" labelOnly="1" fieldPosition="0">
        <references count="1">
          <reference field="11" count="0"/>
        </references>
      </pivotArea>
    </format>
    <format dxfId="517">
      <pivotArea field="29" type="button" dataOnly="0" labelOnly="1" outline="0" axis="axisRow" fieldPosition="1"/>
    </format>
    <format dxfId="518">
      <pivotArea outline="0" collapsedLevelsAreSubtotals="1" fieldPosition="0"/>
    </format>
    <format dxfId="519">
      <pivotArea dataOnly="0" labelOnly="1" outline="0" fieldPosition="0">
        <references count="1">
          <reference field="11" count="0"/>
        </references>
      </pivotArea>
    </format>
    <format dxfId="52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21">
      <pivotArea type="all" dataOnly="0" outline="0" fieldPosition="0"/>
    </format>
    <format dxfId="522">
      <pivotArea type="all" dataOnly="0" outline="0" fieldPosition="0"/>
    </format>
    <format dxfId="523">
      <pivotArea type="all" dataOnly="0" outline="0" fieldPosition="0"/>
    </format>
    <format dxfId="5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25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526">
      <pivotArea field="11" type="button" dataOnly="0" labelOnly="1" outline="0" axis="axisPage" fieldPosition="0"/>
    </format>
    <format dxfId="527">
      <pivotArea field="12" type="button" dataOnly="0" labelOnly="1" outline="0" axis="axisRow" fieldPosition="0"/>
    </format>
    <format dxfId="528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529">
      <pivotArea dataOnly="0" labelOnly="1" grandRow="1" outline="0" fieldPosition="0"/>
    </format>
    <format dxfId="53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31">
      <pivotArea collapsedLevelsAreSubtotals="1" fieldPosition="0">
        <references count="1">
          <reference field="12" count="1">
            <x v="0"/>
          </reference>
        </references>
      </pivotArea>
    </format>
    <format dxfId="532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33">
      <pivotArea collapsedLevelsAreSubtotals="1" fieldPosition="0">
        <references count="1">
          <reference field="12" count="1">
            <x v="1"/>
          </reference>
        </references>
      </pivotArea>
    </format>
    <format dxfId="534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35">
      <pivotArea collapsedLevelsAreSubtotals="1" fieldPosition="0">
        <references count="1">
          <reference field="12" count="1">
            <x v="2"/>
          </reference>
        </references>
      </pivotArea>
    </format>
    <format dxfId="536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3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3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39">
      <pivotArea field="12" type="button" dataOnly="0" labelOnly="1" outline="0" axis="axisRow" fieldPosition="0"/>
    </format>
    <format dxfId="540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541">
      <pivotArea dataOnly="0" labelOnly="1" grandRow="1" outline="0" fieldPosition="0"/>
    </format>
    <format dxfId="542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43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54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45">
      <pivotArea dataOnly="0" labelOnly="1" fieldPosition="0">
        <references count="1">
          <reference field="29" count="0"/>
        </references>
      </pivotArea>
    </format>
    <format dxfId="546">
      <pivotArea field="12" type="button" dataOnly="0" labelOnly="1" outline="0" axis="axisRow" fieldPosition="0"/>
    </format>
    <format dxfId="54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x="5"/>
        <item h="1" x="12"/>
        <item h="1"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8">
    <i>
      <x/>
    </i>
    <i r="1">
      <x v="2"/>
    </i>
    <i r="1">
      <x v="3"/>
    </i>
    <i r="1">
      <x v="9"/>
    </i>
    <i>
      <x v="2"/>
    </i>
    <i r="1">
      <x v="69"/>
    </i>
    <i r="1">
      <x v="7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4">
    <format dxfId="479">
      <pivotArea dataOnly="0" labelOnly="1" fieldPosition="0">
        <references count="1">
          <reference field="11" count="0"/>
        </references>
      </pivotArea>
    </format>
    <format dxfId="480">
      <pivotArea collapsedLevelsAreSubtotals="1" fieldPosition="0">
        <references count="1">
          <reference field="11" count="0"/>
        </references>
      </pivotArea>
    </format>
    <format dxfId="481">
      <pivotArea dataOnly="0" labelOnly="1" fieldPosition="0">
        <references count="1">
          <reference field="11" count="0"/>
        </references>
      </pivotArea>
    </format>
    <format dxfId="482">
      <pivotArea dataOnly="0" labelOnly="1" fieldPosition="0">
        <references count="1">
          <reference field="11" count="0"/>
        </references>
      </pivotArea>
    </format>
    <format dxfId="483">
      <pivotArea field="29" type="button" dataOnly="0" labelOnly="1" outline="0" axis="axisRow" fieldPosition="1"/>
    </format>
    <format dxfId="484">
      <pivotArea outline="0" collapsedLevelsAreSubtotals="1" fieldPosition="0"/>
    </format>
    <format dxfId="485">
      <pivotArea dataOnly="0" labelOnly="1" outline="0" fieldPosition="0">
        <references count="1">
          <reference field="11" count="0"/>
        </references>
      </pivotArea>
    </format>
    <format dxfId="48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87">
      <pivotArea type="all" dataOnly="0" outline="0" fieldPosition="0"/>
    </format>
    <format dxfId="488">
      <pivotArea type="all" dataOnly="0" outline="0" fieldPosition="0"/>
    </format>
    <format dxfId="489">
      <pivotArea type="all" dataOnly="0" outline="0" fieldPosition="0"/>
    </format>
    <format dxfId="4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91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92">
      <pivotArea field="11" type="button" dataOnly="0" labelOnly="1" outline="0" axis="axisPage" fieldPosition="0"/>
    </format>
    <format dxfId="493">
      <pivotArea field="12" type="button" dataOnly="0" labelOnly="1" outline="0" axis="axisRow" fieldPosition="0"/>
    </format>
    <format dxfId="494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95">
      <pivotArea dataOnly="0" labelOnly="1" grandRow="1" outline="0" fieldPosition="0"/>
    </format>
    <format dxfId="49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97">
      <pivotArea collapsedLevelsAreSubtotals="1" fieldPosition="0">
        <references count="1">
          <reference field="12" count="1">
            <x v="0"/>
          </reference>
        </references>
      </pivotArea>
    </format>
    <format dxfId="498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99">
      <pivotArea collapsedLevelsAreSubtotals="1" fieldPosition="0">
        <references count="1">
          <reference field="12" count="1">
            <x v="1"/>
          </reference>
        </references>
      </pivotArea>
    </format>
    <format dxfId="500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01">
      <pivotArea collapsedLevelsAreSubtotals="1" fieldPosition="0">
        <references count="1">
          <reference field="12" count="1">
            <x v="2"/>
          </reference>
        </references>
      </pivotArea>
    </format>
    <format dxfId="502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0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04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05">
      <pivotArea field="12" type="button" dataOnly="0" labelOnly="1" outline="0" axis="axisRow" fieldPosition="0"/>
    </format>
    <format dxfId="506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507">
      <pivotArea dataOnly="0" labelOnly="1" grandRow="1" outline="0" fieldPosition="0"/>
    </format>
    <format dxfId="508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09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51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11">
      <pivotArea dataOnly="0" labelOnly="1" fieldPosition="0">
        <references count="1">
          <reference field="29" count="0"/>
        </references>
      </pivotArea>
    </format>
    <format dxfId="512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x="6"/>
        <item h="1"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1">
    <i>
      <x v="1"/>
    </i>
    <i r="1">
      <x v="24"/>
    </i>
    <i r="1">
      <x v="52"/>
    </i>
    <i>
      <x v="2"/>
    </i>
    <i r="1">
      <x v="74"/>
    </i>
    <i r="1">
      <x v="77"/>
    </i>
    <i>
      <x v="6"/>
    </i>
    <i r="1">
      <x v="99"/>
    </i>
    <i r="1">
      <x v="100"/>
    </i>
    <i r="1">
      <x v="10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446">
      <pivotArea dataOnly="0" labelOnly="1" fieldPosition="0">
        <references count="1">
          <reference field="11" count="0"/>
        </references>
      </pivotArea>
    </format>
    <format dxfId="447">
      <pivotArea collapsedLevelsAreSubtotals="1" fieldPosition="0">
        <references count="1">
          <reference field="11" count="0"/>
        </references>
      </pivotArea>
    </format>
    <format dxfId="448">
      <pivotArea dataOnly="0" labelOnly="1" fieldPosition="0">
        <references count="1">
          <reference field="11" count="0"/>
        </references>
      </pivotArea>
    </format>
    <format dxfId="449">
      <pivotArea dataOnly="0" labelOnly="1" fieldPosition="0">
        <references count="1">
          <reference field="11" count="0"/>
        </references>
      </pivotArea>
    </format>
    <format dxfId="450">
      <pivotArea field="29" type="button" dataOnly="0" labelOnly="1" outline="0" axis="axisRow" fieldPosition="1"/>
    </format>
    <format dxfId="451">
      <pivotArea outline="0" collapsedLevelsAreSubtotals="1" fieldPosition="0"/>
    </format>
    <format dxfId="452">
      <pivotArea dataOnly="0" labelOnly="1" outline="0" fieldPosition="0">
        <references count="1">
          <reference field="11" count="0"/>
        </references>
      </pivotArea>
    </format>
    <format dxfId="45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4">
      <pivotArea type="all" dataOnly="0" outline="0" fieldPosition="0"/>
    </format>
    <format dxfId="455">
      <pivotArea type="all" dataOnly="0" outline="0" fieldPosition="0"/>
    </format>
    <format dxfId="456">
      <pivotArea type="all" dataOnly="0" outline="0" fieldPosition="0"/>
    </format>
    <format dxfId="4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8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59">
      <pivotArea field="11" type="button" dataOnly="0" labelOnly="1" outline="0" axis="axisPage" fieldPosition="0"/>
    </format>
    <format dxfId="460">
      <pivotArea field="12" type="button" dataOnly="0" labelOnly="1" outline="0" axis="axisRow" fieldPosition="0"/>
    </format>
    <format dxfId="46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62">
      <pivotArea dataOnly="0" labelOnly="1" grandRow="1" outline="0" fieldPosition="0"/>
    </format>
    <format dxfId="46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64">
      <pivotArea collapsedLevelsAreSubtotals="1" fieldPosition="0">
        <references count="1">
          <reference field="12" count="1">
            <x v="0"/>
          </reference>
        </references>
      </pivotArea>
    </format>
    <format dxfId="46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66">
      <pivotArea collapsedLevelsAreSubtotals="1" fieldPosition="0">
        <references count="1">
          <reference field="12" count="1">
            <x v="1"/>
          </reference>
        </references>
      </pivotArea>
    </format>
    <format dxfId="46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68">
      <pivotArea collapsedLevelsAreSubtotals="1" fieldPosition="0">
        <references count="1">
          <reference field="12" count="1">
            <x v="2"/>
          </reference>
        </references>
      </pivotArea>
    </format>
    <format dxfId="469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7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7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72">
      <pivotArea field="12" type="button" dataOnly="0" labelOnly="1" outline="0" axis="axisRow" fieldPosition="0"/>
    </format>
    <format dxfId="47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74">
      <pivotArea dataOnly="0" labelOnly="1" grandRow="1" outline="0" fieldPosition="0"/>
    </format>
    <format dxfId="475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76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47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78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h="1" x="10"/>
        <item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6"/>
    </i>
    <i r="1">
      <x v="10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413">
      <pivotArea dataOnly="0" labelOnly="1" fieldPosition="0">
        <references count="1">
          <reference field="11" count="0"/>
        </references>
      </pivotArea>
    </format>
    <format dxfId="414">
      <pivotArea collapsedLevelsAreSubtotals="1" fieldPosition="0">
        <references count="1">
          <reference field="11" count="0"/>
        </references>
      </pivotArea>
    </format>
    <format dxfId="415">
      <pivotArea dataOnly="0" labelOnly="1" fieldPosition="0">
        <references count="1">
          <reference field="11" count="0"/>
        </references>
      </pivotArea>
    </format>
    <format dxfId="416">
      <pivotArea dataOnly="0" labelOnly="1" fieldPosition="0">
        <references count="1">
          <reference field="11" count="0"/>
        </references>
      </pivotArea>
    </format>
    <format dxfId="417">
      <pivotArea field="29" type="button" dataOnly="0" labelOnly="1" outline="0" axis="axisRow" fieldPosition="1"/>
    </format>
    <format dxfId="418">
      <pivotArea outline="0" collapsedLevelsAreSubtotals="1" fieldPosition="0"/>
    </format>
    <format dxfId="419">
      <pivotArea dataOnly="0" labelOnly="1" outline="0" fieldPosition="0">
        <references count="1">
          <reference field="11" count="0"/>
        </references>
      </pivotArea>
    </format>
    <format dxfId="42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21">
      <pivotArea type="all" dataOnly="0" outline="0" fieldPosition="0"/>
    </format>
    <format dxfId="422">
      <pivotArea type="all" dataOnly="0" outline="0" fieldPosition="0"/>
    </format>
    <format dxfId="423">
      <pivotArea type="all" dataOnly="0" outline="0" fieldPosition="0"/>
    </format>
    <format dxfId="4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25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26">
      <pivotArea field="11" type="button" dataOnly="0" labelOnly="1" outline="0" axis="axisPage" fieldPosition="0"/>
    </format>
    <format dxfId="427">
      <pivotArea field="12" type="button" dataOnly="0" labelOnly="1" outline="0" axis="axisRow" fieldPosition="0"/>
    </format>
    <format dxfId="428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29">
      <pivotArea dataOnly="0" labelOnly="1" grandRow="1" outline="0" fieldPosition="0"/>
    </format>
    <format dxfId="43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1">
      <pivotArea collapsedLevelsAreSubtotals="1" fieldPosition="0">
        <references count="1">
          <reference field="12" count="1">
            <x v="0"/>
          </reference>
        </references>
      </pivotArea>
    </format>
    <format dxfId="432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33">
      <pivotArea collapsedLevelsAreSubtotals="1" fieldPosition="0">
        <references count="1">
          <reference field="12" count="1">
            <x v="1"/>
          </reference>
        </references>
      </pivotArea>
    </format>
    <format dxfId="434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35">
      <pivotArea collapsedLevelsAreSubtotals="1" fieldPosition="0">
        <references count="1">
          <reference field="12" count="1">
            <x v="2"/>
          </reference>
        </references>
      </pivotArea>
    </format>
    <format dxfId="436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39">
      <pivotArea field="12" type="button" dataOnly="0" labelOnly="1" outline="0" axis="axisRow" fieldPosition="0"/>
    </format>
    <format dxfId="440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41">
      <pivotArea dataOnly="0" labelOnly="1" grandRow="1" outline="0" fieldPosition="0"/>
    </format>
    <format dxfId="442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43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44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45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3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x="10"/>
        <item h="1" x="7"/>
        <item h="1"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5">
    <i>
      <x v="2"/>
    </i>
    <i r="1">
      <x v="74"/>
    </i>
    <i>
      <x v="4"/>
    </i>
    <i r="1">
      <x v="9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380">
      <pivotArea dataOnly="0" labelOnly="1" fieldPosition="0">
        <references count="1">
          <reference field="11" count="0"/>
        </references>
      </pivotArea>
    </format>
    <format dxfId="381">
      <pivotArea collapsedLevelsAreSubtotals="1" fieldPosition="0">
        <references count="1">
          <reference field="11" count="0"/>
        </references>
      </pivotArea>
    </format>
    <format dxfId="382">
      <pivotArea dataOnly="0" labelOnly="1" fieldPosition="0">
        <references count="1">
          <reference field="11" count="0"/>
        </references>
      </pivotArea>
    </format>
    <format dxfId="383">
      <pivotArea dataOnly="0" labelOnly="1" fieldPosition="0">
        <references count="1">
          <reference field="11" count="0"/>
        </references>
      </pivotArea>
    </format>
    <format dxfId="384">
      <pivotArea field="29" type="button" dataOnly="0" labelOnly="1" outline="0" axis="axisRow" fieldPosition="1"/>
    </format>
    <format dxfId="385">
      <pivotArea outline="0" collapsedLevelsAreSubtotals="1" fieldPosition="0"/>
    </format>
    <format dxfId="386">
      <pivotArea dataOnly="0" labelOnly="1" outline="0" fieldPosition="0">
        <references count="1">
          <reference field="11" count="0"/>
        </references>
      </pivotArea>
    </format>
    <format dxfId="38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8">
      <pivotArea type="all" dataOnly="0" outline="0" fieldPosition="0"/>
    </format>
    <format dxfId="389">
      <pivotArea type="all" dataOnly="0" outline="0" fieldPosition="0"/>
    </format>
    <format dxfId="390">
      <pivotArea type="all" dataOnly="0" outline="0" fieldPosition="0"/>
    </format>
    <format dxfId="3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92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93">
      <pivotArea field="11" type="button" dataOnly="0" labelOnly="1" outline="0" axis="axisPage" fieldPosition="0"/>
    </format>
    <format dxfId="394">
      <pivotArea field="12" type="button" dataOnly="0" labelOnly="1" outline="0" axis="axisRow" fieldPosition="0"/>
    </format>
    <format dxfId="395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96">
      <pivotArea dataOnly="0" labelOnly="1" grandRow="1" outline="0" fieldPosition="0"/>
    </format>
    <format dxfId="39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98">
      <pivotArea collapsedLevelsAreSubtotals="1" fieldPosition="0">
        <references count="1">
          <reference field="12" count="1">
            <x v="0"/>
          </reference>
        </references>
      </pivotArea>
    </format>
    <format dxfId="399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00">
      <pivotArea collapsedLevelsAreSubtotals="1" fieldPosition="0">
        <references count="1">
          <reference field="12" count="1">
            <x v="1"/>
          </reference>
        </references>
      </pivotArea>
    </format>
    <format dxfId="401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02">
      <pivotArea collapsedLevelsAreSubtotals="1" fieldPosition="0">
        <references count="1">
          <reference field="12" count="1">
            <x v="2"/>
          </reference>
        </references>
      </pivotArea>
    </format>
    <format dxfId="403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0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0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6">
      <pivotArea field="12" type="button" dataOnly="0" labelOnly="1" outline="0" axis="axisRow" fieldPosition="0"/>
    </format>
    <format dxfId="407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08">
      <pivotArea dataOnly="0" labelOnly="1" grandRow="1" outline="0" fieldPosition="0"/>
    </format>
    <format dxfId="409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10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41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2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h="1" x="10"/>
        <item h="1" x="7"/>
        <item x="9"/>
        <item h="1"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4"/>
    </i>
    <i r="1">
      <x v="9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345">
      <pivotArea dataOnly="0" labelOnly="1" fieldPosition="0">
        <references count="1">
          <reference field="11" count="0"/>
        </references>
      </pivotArea>
    </format>
    <format dxfId="346">
      <pivotArea collapsedLevelsAreSubtotals="1" fieldPosition="0">
        <references count="1">
          <reference field="11" count="0"/>
        </references>
      </pivotArea>
    </format>
    <format dxfId="347">
      <pivotArea dataOnly="0" labelOnly="1" fieldPosition="0">
        <references count="1">
          <reference field="11" count="0"/>
        </references>
      </pivotArea>
    </format>
    <format dxfId="348">
      <pivotArea dataOnly="0" labelOnly="1" fieldPosition="0">
        <references count="1">
          <reference field="11" count="0"/>
        </references>
      </pivotArea>
    </format>
    <format dxfId="349">
      <pivotArea field="29" type="button" dataOnly="0" labelOnly="1" outline="0" axis="axisRow" fieldPosition="1"/>
    </format>
    <format dxfId="350">
      <pivotArea outline="0" collapsedLevelsAreSubtotals="1" fieldPosition="0"/>
    </format>
    <format dxfId="351">
      <pivotArea dataOnly="0" labelOnly="1" outline="0" fieldPosition="0">
        <references count="1">
          <reference field="11" count="0"/>
        </references>
      </pivotArea>
    </format>
    <format dxfId="35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3">
      <pivotArea type="all" dataOnly="0" outline="0" fieldPosition="0"/>
    </format>
    <format dxfId="354">
      <pivotArea type="all" dataOnly="0" outline="0" fieldPosition="0"/>
    </format>
    <format dxfId="355">
      <pivotArea type="all" dataOnly="0" outline="0" fieldPosition="0"/>
    </format>
    <format dxfId="35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7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58">
      <pivotArea field="11" type="button" dataOnly="0" labelOnly="1" outline="0" axis="axisPage" fieldPosition="0"/>
    </format>
    <format dxfId="359">
      <pivotArea field="12" type="button" dataOnly="0" labelOnly="1" outline="0" axis="axisRow" fieldPosition="0"/>
    </format>
    <format dxfId="360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61">
      <pivotArea dataOnly="0" labelOnly="1" grandRow="1" outline="0" fieldPosition="0"/>
    </format>
    <format dxfId="362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63">
      <pivotArea collapsedLevelsAreSubtotals="1" fieldPosition="0">
        <references count="1">
          <reference field="12" count="1">
            <x v="0"/>
          </reference>
        </references>
      </pivotArea>
    </format>
    <format dxfId="364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65">
      <pivotArea collapsedLevelsAreSubtotals="1" fieldPosition="0">
        <references count="1">
          <reference field="12" count="1">
            <x v="1"/>
          </reference>
        </references>
      </pivotArea>
    </format>
    <format dxfId="366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67">
      <pivotArea collapsedLevelsAreSubtotals="1" fieldPosition="0">
        <references count="1">
          <reference field="12" count="1">
            <x v="2"/>
          </reference>
        </references>
      </pivotArea>
    </format>
    <format dxfId="368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69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70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71">
      <pivotArea field="12" type="button" dataOnly="0" labelOnly="1" outline="0" axis="axisRow" fieldPosition="0"/>
    </format>
    <format dxfId="372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73">
      <pivotArea dataOnly="0" labelOnly="1" grandRow="1" outline="0" fieldPosition="0"/>
    </format>
    <format dxfId="374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75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37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77">
      <pivotArea dataOnly="0" labelOnly="1" fieldPosition="0">
        <references count="1">
          <reference field="29" count="0"/>
        </references>
      </pivotArea>
    </format>
    <format dxfId="378">
      <pivotArea field="12" type="button" dataOnly="0" labelOnly="1" outline="0" axis="axisRow" fieldPosition="0"/>
    </format>
    <format dxfId="37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compact="0" compactData="0" multipleFieldFilters="0" rowHeaderCaption="TIPO DE CONCEPTO ">
  <location ref="A14:H49" firstHeaderRow="0" firstDataRow="1" firstDataCol="2" rowPageCount="1" colPageCount="1"/>
  <pivotFields count="10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axis="axisPage" compact="0" outline="0" showAll="0">
      <items count="14">
        <item x="10"/>
        <item x="9"/>
        <item x="8"/>
        <item x="1"/>
        <item x="7"/>
        <item x="6"/>
        <item x="0"/>
        <item x="5"/>
        <item x="12"/>
        <item x="4"/>
        <item x="3"/>
        <item x="2"/>
        <item x="11"/>
        <item t="default"/>
      </items>
    </pivotField>
    <pivotField axis="axisRow" compact="0" outline="0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7">
        <item x="7"/>
        <item x="22"/>
        <item x="9"/>
        <item x="25"/>
        <item x="10"/>
        <item x="24"/>
        <item x="6"/>
        <item x="8"/>
        <item x="23"/>
        <item x="4"/>
        <item x="18"/>
        <item x="19"/>
        <item x="26"/>
        <item x="5"/>
        <item x="20"/>
        <item x="2"/>
        <item x="0"/>
        <item x="1"/>
        <item x="3"/>
        <item x="11"/>
        <item x="21"/>
        <item x="15"/>
        <item x="14"/>
        <item x="16"/>
        <item x="13"/>
        <item x="17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12"/>
    <field x="23"/>
  </rowFields>
  <rowItems count="35">
    <i>
      <x/>
      <x v="9"/>
    </i>
    <i r="1">
      <x v="11"/>
    </i>
    <i r="1">
      <x v="13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2"/>
    </i>
    <i r="1">
      <x v="4"/>
    </i>
    <i r="1">
      <x v="6"/>
    </i>
    <i r="1">
      <x v="7"/>
    </i>
    <i r="1">
      <x v="14"/>
    </i>
    <i t="default">
      <x v="1"/>
    </i>
    <i>
      <x v="2"/>
      <x v="5"/>
    </i>
    <i r="1">
      <x v="10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t="default">
      <x v="2"/>
    </i>
    <i>
      <x v="3"/>
      <x v="1"/>
    </i>
    <i t="default">
      <x v="3"/>
    </i>
    <i>
      <x v="4"/>
      <x v="12"/>
    </i>
    <i t="default">
      <x v="4"/>
    </i>
    <i>
      <x v="5"/>
      <x v="3"/>
    </i>
    <i r="1">
      <x v="5"/>
    </i>
    <i r="1">
      <x v="8"/>
    </i>
    <i t="default"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8" baseItem="0"/>
    <dataField name="Suma de TOTAL MODIFICACIONES" fld="79" baseField="0" baseItem="0"/>
    <dataField name="Suma de PTTO.  MODIFICADO" fld="80" baseField="12" baseItem="0"/>
    <dataField name="Suma de PPTO EJERCIDO A LA FECHA" fld="84" baseField="12" baseItem="0"/>
    <dataField name="Suma de PPTO EJERCIDO A LA FECHA2" fld="84" baseField="12" baseItem="0"/>
    <dataField name="Suma de DIFERENCIA" fld="100" baseField="0" baseItem="0"/>
  </dataFields>
  <formats count="6">
    <format dxfId="794">
      <pivotArea outline="0" collapsedLevelsAreSubtotals="1" fieldPosition="0"/>
    </format>
    <format dxfId="7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6">
      <pivotArea field="8" type="button" dataOnly="0" labelOnly="1" outline="0"/>
    </format>
    <format dxfId="7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8">
      <pivotArea type="all" dataOnly="0" outline="0" fieldPosition="0"/>
    </format>
    <format dxfId="79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4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h="1" x="10"/>
        <item h="1" x="7"/>
        <item h="1" x="9"/>
        <item x="8"/>
        <item h="1"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6">
    <i>
      <x v="2"/>
    </i>
    <i r="1">
      <x v="74"/>
    </i>
    <i r="1">
      <x v="76"/>
    </i>
    <i>
      <x v="4"/>
    </i>
    <i r="1">
      <x v="9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312">
      <pivotArea dataOnly="0" labelOnly="1" fieldPosition="0">
        <references count="1">
          <reference field="11" count="0"/>
        </references>
      </pivotArea>
    </format>
    <format dxfId="313">
      <pivotArea collapsedLevelsAreSubtotals="1" fieldPosition="0">
        <references count="1">
          <reference field="11" count="0"/>
        </references>
      </pivotArea>
    </format>
    <format dxfId="314">
      <pivotArea dataOnly="0" labelOnly="1" fieldPosition="0">
        <references count="1">
          <reference field="11" count="0"/>
        </references>
      </pivotArea>
    </format>
    <format dxfId="315">
      <pivotArea dataOnly="0" labelOnly="1" fieldPosition="0">
        <references count="1">
          <reference field="11" count="0"/>
        </references>
      </pivotArea>
    </format>
    <format dxfId="316">
      <pivotArea field="29" type="button" dataOnly="0" labelOnly="1" outline="0" axis="axisRow" fieldPosition="1"/>
    </format>
    <format dxfId="317">
      <pivotArea outline="0" collapsedLevelsAreSubtotals="1" fieldPosition="0"/>
    </format>
    <format dxfId="318">
      <pivotArea dataOnly="0" labelOnly="1" outline="0" fieldPosition="0">
        <references count="1">
          <reference field="11" count="0"/>
        </references>
      </pivotArea>
    </format>
    <format dxfId="319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0">
      <pivotArea type="all" dataOnly="0" outline="0" fieldPosition="0"/>
    </format>
    <format dxfId="321">
      <pivotArea type="all" dataOnly="0" outline="0" fieldPosition="0"/>
    </format>
    <format dxfId="322">
      <pivotArea type="all" dataOnly="0" outline="0" fieldPosition="0"/>
    </format>
    <format dxfId="32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4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25">
      <pivotArea field="11" type="button" dataOnly="0" labelOnly="1" outline="0" axis="axisPage" fieldPosition="0"/>
    </format>
    <format dxfId="326">
      <pivotArea field="12" type="button" dataOnly="0" labelOnly="1" outline="0" axis="axisRow" fieldPosition="0"/>
    </format>
    <format dxfId="327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28">
      <pivotArea dataOnly="0" labelOnly="1" grandRow="1" outline="0" fieldPosition="0"/>
    </format>
    <format dxfId="329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0">
      <pivotArea collapsedLevelsAreSubtotals="1" fieldPosition="0">
        <references count="1">
          <reference field="12" count="1">
            <x v="0"/>
          </reference>
        </references>
      </pivotArea>
    </format>
    <format dxfId="331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32">
      <pivotArea collapsedLevelsAreSubtotals="1" fieldPosition="0">
        <references count="1">
          <reference field="12" count="1">
            <x v="1"/>
          </reference>
        </references>
      </pivotArea>
    </format>
    <format dxfId="333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34">
      <pivotArea collapsedLevelsAreSubtotals="1" fieldPosition="0">
        <references count="1">
          <reference field="12" count="1">
            <x v="2"/>
          </reference>
        </references>
      </pivotArea>
    </format>
    <format dxfId="335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7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8">
      <pivotArea field="12" type="button" dataOnly="0" labelOnly="1" outline="0" axis="axisRow" fieldPosition="0"/>
    </format>
    <format dxfId="339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40">
      <pivotArea dataOnly="0" labelOnly="1" grandRow="1" outline="0" fieldPosition="0"/>
    </format>
    <format dxfId="341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42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34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4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12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h="1" x="10"/>
        <item h="1" x="7"/>
        <item h="1" x="9"/>
        <item h="1" x="8"/>
        <item h="1" x="4"/>
        <item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4">
    <i>
      <x v="4"/>
    </i>
    <i r="1">
      <x v="74"/>
    </i>
    <i r="1">
      <x v="11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79">
      <pivotArea dataOnly="0" labelOnly="1" fieldPosition="0">
        <references count="1">
          <reference field="11" count="0"/>
        </references>
      </pivotArea>
    </format>
    <format dxfId="280">
      <pivotArea collapsedLevelsAreSubtotals="1" fieldPosition="0">
        <references count="1">
          <reference field="11" count="0"/>
        </references>
      </pivotArea>
    </format>
    <format dxfId="281">
      <pivotArea dataOnly="0" labelOnly="1" fieldPosition="0">
        <references count="1">
          <reference field="11" count="0"/>
        </references>
      </pivotArea>
    </format>
    <format dxfId="282">
      <pivotArea dataOnly="0" labelOnly="1" fieldPosition="0">
        <references count="1">
          <reference field="11" count="0"/>
        </references>
      </pivotArea>
    </format>
    <format dxfId="283">
      <pivotArea field="29" type="button" dataOnly="0" labelOnly="1" outline="0" axis="axisRow" fieldPosition="1"/>
    </format>
    <format dxfId="284">
      <pivotArea outline="0" collapsedLevelsAreSubtotals="1" fieldPosition="0"/>
    </format>
    <format dxfId="285">
      <pivotArea dataOnly="0" labelOnly="1" outline="0" fieldPosition="0">
        <references count="1">
          <reference field="11" count="0"/>
        </references>
      </pivotArea>
    </format>
    <format dxfId="28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7">
      <pivotArea type="all" dataOnly="0" outline="0" fieldPosition="0"/>
    </format>
    <format dxfId="288">
      <pivotArea type="all" dataOnly="0" outline="0" fieldPosition="0"/>
    </format>
    <format dxfId="289">
      <pivotArea type="all" dataOnly="0" outline="0" fieldPosition="0"/>
    </format>
    <format dxfId="2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91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292">
      <pivotArea field="11" type="button" dataOnly="0" labelOnly="1" outline="0" axis="axisPage" fieldPosition="0"/>
    </format>
    <format dxfId="293">
      <pivotArea field="12" type="button" dataOnly="0" labelOnly="1" outline="0" axis="axisRow" fieldPosition="0"/>
    </format>
    <format dxfId="294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95">
      <pivotArea dataOnly="0" labelOnly="1" grandRow="1" outline="0" fieldPosition="0"/>
    </format>
    <format dxfId="29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97">
      <pivotArea collapsedLevelsAreSubtotals="1" fieldPosition="0">
        <references count="1">
          <reference field="12" count="1">
            <x v="0"/>
          </reference>
        </references>
      </pivotArea>
    </format>
    <format dxfId="298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99">
      <pivotArea collapsedLevelsAreSubtotals="1" fieldPosition="0">
        <references count="1">
          <reference field="12" count="1">
            <x v="1"/>
          </reference>
        </references>
      </pivotArea>
    </format>
    <format dxfId="300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01">
      <pivotArea collapsedLevelsAreSubtotals="1" fieldPosition="0">
        <references count="1">
          <reference field="12" count="1">
            <x v="2"/>
          </reference>
        </references>
      </pivotArea>
    </format>
    <format dxfId="302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0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04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5">
      <pivotArea field="12" type="button" dataOnly="0" labelOnly="1" outline="0" axis="axisRow" fieldPosition="0"/>
    </format>
    <format dxfId="306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07">
      <pivotArea dataOnly="0" labelOnly="1" grandRow="1" outline="0" fieldPosition="0"/>
    </format>
    <format dxfId="308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09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31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11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24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h="1" x="2"/>
        <item h="1" x="3"/>
        <item h="1" x="5"/>
        <item h="1" x="12"/>
        <item h="1" x="6"/>
        <item h="1" x="10"/>
        <item h="1" x="7"/>
        <item h="1" x="9"/>
        <item h="1" x="8"/>
        <item x="4"/>
        <item h="1" x="11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0"/>
        <item x="61"/>
        <item x="62"/>
        <item x="63"/>
        <item x="64"/>
        <item x="65"/>
        <item x="66"/>
        <item x="67"/>
        <item x="16"/>
        <item x="69"/>
        <item x="68"/>
        <item x="70"/>
        <item x="71"/>
        <item x="72"/>
        <item x="17"/>
        <item x="73"/>
        <item x="74"/>
        <item x="18"/>
        <item x="75"/>
        <item x="19"/>
        <item x="76"/>
        <item x="77"/>
        <item x="20"/>
        <item x="79"/>
        <item x="78"/>
        <item x="80"/>
        <item x="81"/>
        <item x="82"/>
        <item x="83"/>
        <item x="84"/>
        <item x="21"/>
        <item x="85"/>
        <item x="22"/>
        <item x="23"/>
        <item x="24"/>
        <item x="25"/>
        <item x="86"/>
        <item x="26"/>
        <item x="27"/>
        <item x="87"/>
        <item x="88"/>
        <item x="89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111"/>
        <item x="96"/>
        <item x="97"/>
        <item x="102"/>
        <item x="98"/>
        <item x="107"/>
        <item x="110"/>
        <item x="99"/>
        <item x="100"/>
        <item x="101"/>
        <item x="105"/>
        <item x="103"/>
        <item x="106"/>
        <item x="39"/>
        <item x="4"/>
        <item m="1" x="114"/>
        <item x="55"/>
        <item x="104"/>
        <item x="57"/>
        <item x="94"/>
        <item x="95"/>
        <item x="109"/>
        <item x="108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6">
    <i>
      <x v="1"/>
    </i>
    <i r="1">
      <x v="43"/>
    </i>
    <i r="1">
      <x v="50"/>
    </i>
    <i>
      <x v="2"/>
    </i>
    <i r="1">
      <x v="64"/>
    </i>
    <i r="1">
      <x v="65"/>
    </i>
    <i r="1">
      <x v="67"/>
    </i>
    <i r="1">
      <x v="69"/>
    </i>
    <i r="1">
      <x v="74"/>
    </i>
    <i r="1">
      <x v="81"/>
    </i>
    <i>
      <x v="6"/>
    </i>
    <i r="1">
      <x v="100"/>
    </i>
    <i r="1">
      <x v="101"/>
    </i>
    <i r="1">
      <x v="103"/>
    </i>
    <i r="1">
      <x v="109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46">
      <pivotArea dataOnly="0" labelOnly="1" fieldPosition="0">
        <references count="1">
          <reference field="11" count="0"/>
        </references>
      </pivotArea>
    </format>
    <format dxfId="247">
      <pivotArea collapsedLevelsAreSubtotals="1" fieldPosition="0">
        <references count="1">
          <reference field="11" count="0"/>
        </references>
      </pivotArea>
    </format>
    <format dxfId="248">
      <pivotArea dataOnly="0" labelOnly="1" fieldPosition="0">
        <references count="1">
          <reference field="11" count="0"/>
        </references>
      </pivotArea>
    </format>
    <format dxfId="249">
      <pivotArea dataOnly="0" labelOnly="1" fieldPosition="0">
        <references count="1">
          <reference field="11" count="0"/>
        </references>
      </pivotArea>
    </format>
    <format dxfId="250">
      <pivotArea field="29" type="button" dataOnly="0" labelOnly="1" outline="0" axis="axisRow" fieldPosition="1"/>
    </format>
    <format dxfId="251">
      <pivotArea outline="0" collapsedLevelsAreSubtotals="1" fieldPosition="0"/>
    </format>
    <format dxfId="252">
      <pivotArea dataOnly="0" labelOnly="1" outline="0" fieldPosition="0">
        <references count="1">
          <reference field="11" count="0"/>
        </references>
      </pivotArea>
    </format>
    <format dxfId="25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54">
      <pivotArea type="all" dataOnly="0" outline="0" fieldPosition="0"/>
    </format>
    <format dxfId="255">
      <pivotArea type="all" dataOnly="0" outline="0" fieldPosition="0"/>
    </format>
    <format dxfId="256">
      <pivotArea type="all" dataOnly="0" outline="0" fieldPosition="0"/>
    </format>
    <format dxfId="2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58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259">
      <pivotArea field="11" type="button" dataOnly="0" labelOnly="1" outline="0" axis="axisPage" fieldPosition="0"/>
    </format>
    <format dxfId="260">
      <pivotArea field="12" type="button" dataOnly="0" labelOnly="1" outline="0" axis="axisRow" fieldPosition="0"/>
    </format>
    <format dxfId="26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62">
      <pivotArea dataOnly="0" labelOnly="1" grandRow="1" outline="0" fieldPosition="0"/>
    </format>
    <format dxfId="26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64">
      <pivotArea collapsedLevelsAreSubtotals="1" fieldPosition="0">
        <references count="1">
          <reference field="12" count="1">
            <x v="0"/>
          </reference>
        </references>
      </pivotArea>
    </format>
    <format dxfId="26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66">
      <pivotArea collapsedLevelsAreSubtotals="1" fieldPosition="0">
        <references count="1">
          <reference field="12" count="1">
            <x v="1"/>
          </reference>
        </references>
      </pivotArea>
    </format>
    <format dxfId="26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268">
      <pivotArea collapsedLevelsAreSubtotals="1" fieldPosition="0">
        <references count="1">
          <reference field="12" count="1">
            <x v="2"/>
          </reference>
        </references>
      </pivotArea>
    </format>
    <format dxfId="269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7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7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2">
      <pivotArea field="12" type="button" dataOnly="0" labelOnly="1" outline="0" axis="axisRow" fieldPosition="0"/>
    </format>
    <format dxfId="27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74">
      <pivotArea dataOnly="0" labelOnly="1" grandRow="1" outline="0" fieldPosition="0"/>
    </format>
    <format dxfId="275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276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9"/>
            <x v="100"/>
          </reference>
        </references>
      </pivotArea>
    </format>
    <format dxfId="27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8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itemPrintTitles="1" createdVersion="5" indent="0" compact="0" compactData="0" multipleFieldFilters="0">
  <location ref="A33:H66" firstHeaderRow="0" firstDataRow="1" firstDataCol="3"/>
  <pivotFields count="103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3">
        <item x="0"/>
        <item x="1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>
      <items count="14">
        <item sd="0" x="0"/>
        <item sd="0" x="1"/>
        <item sd="0" x="6"/>
        <item sd="0" x="5"/>
        <item sd="0" x="12"/>
        <item sd="0" x="3"/>
        <item sd="0" x="2"/>
        <item sd="0" x="10"/>
        <item sd="0" x="8"/>
        <item sd="0" x="7"/>
        <item x="4"/>
        <item x="9"/>
        <item x="11"/>
        <item t="default" sd="0"/>
      </items>
    </pivotField>
    <pivotField name="CAPITULO" axis="axisRow" compact="0" outline="0" showAll="0" defaultSubtotal="0">
      <items count="7">
        <item x="0"/>
        <item x="1"/>
        <item x="2"/>
        <item x="4"/>
        <item m="1" x="6"/>
        <item x="3"/>
        <item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C.O.G." axis="axisRow" compact="0" outline="0" showAll="0" defaultSubtotal="0">
      <items count="29">
        <item x="0"/>
        <item x="1"/>
        <item x="2"/>
        <item x="3"/>
        <item x="4"/>
        <item x="18"/>
        <item x="6"/>
        <item x="19"/>
        <item x="7"/>
        <item x="21"/>
        <item x="8"/>
        <item x="22"/>
        <item x="9"/>
        <item x="10"/>
        <item x="23"/>
        <item x="11"/>
        <item x="12"/>
        <item x="13"/>
        <item x="14"/>
        <item x="15"/>
        <item x="16"/>
        <item x="17"/>
        <item x="24"/>
        <item x="25"/>
        <item x="26"/>
        <item x="27"/>
        <item x="5"/>
        <item x="28"/>
        <item x="20"/>
      </items>
    </pivotField>
    <pivotField name="DESCRICPCIÓN" axis="axisRow" compact="0" outline="0" showAll="0" defaultSubtotal="0">
      <items count="27">
        <item x="7"/>
        <item x="22"/>
        <item x="9"/>
        <item x="25"/>
        <item x="10"/>
        <item x="24"/>
        <item x="6"/>
        <item x="8"/>
        <item x="23"/>
        <item x="4"/>
        <item x="18"/>
        <item x="19"/>
        <item x="20"/>
        <item x="2"/>
        <item x="0"/>
        <item x="1"/>
        <item x="3"/>
        <item x="11"/>
        <item x="21"/>
        <item x="15"/>
        <item x="14"/>
        <item x="16"/>
        <item x="13"/>
        <item x="17"/>
        <item x="12"/>
        <item x="5"/>
        <item x="26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116">
        <item x="0"/>
        <item x="1"/>
        <item x="37"/>
        <item x="2"/>
        <item x="3"/>
        <item x="5"/>
        <item x="6"/>
        <item x="38"/>
        <item x="51"/>
        <item x="112"/>
        <item x="113"/>
        <item x="40"/>
        <item x="41"/>
        <item x="42"/>
        <item x="43"/>
        <item x="44"/>
        <item x="45"/>
        <item x="7"/>
        <item x="46"/>
        <item x="47"/>
        <item x="48"/>
        <item x="49"/>
        <item x="50"/>
        <item x="52"/>
        <item x="53"/>
        <item x="54"/>
        <item x="9"/>
        <item x="56"/>
        <item x="10"/>
        <item x="11"/>
        <item x="12"/>
        <item x="13"/>
        <item x="58"/>
        <item x="59"/>
        <item x="14"/>
        <item x="15"/>
        <item x="61"/>
        <item x="63"/>
        <item x="65"/>
        <item x="66"/>
        <item x="67"/>
        <item x="16"/>
        <item x="68"/>
        <item x="71"/>
        <item x="72"/>
        <item x="17"/>
        <item x="73"/>
        <item x="74"/>
        <item x="18"/>
        <item x="75"/>
        <item x="19"/>
        <item x="76"/>
        <item x="77"/>
        <item x="20"/>
        <item x="78"/>
        <item x="80"/>
        <item x="82"/>
        <item x="83"/>
        <item x="84"/>
        <item x="21"/>
        <item x="85"/>
        <item x="22"/>
        <item x="23"/>
        <item x="24"/>
        <item x="25"/>
        <item x="26"/>
        <item x="27"/>
        <item x="87"/>
        <item x="88"/>
        <item x="90"/>
        <item x="91"/>
        <item x="92"/>
        <item x="28"/>
        <item x="29"/>
        <item x="30"/>
        <item x="31"/>
        <item x="32"/>
        <item x="93"/>
        <item x="33"/>
        <item x="34"/>
        <item x="35"/>
        <item x="36"/>
        <item x="96"/>
        <item x="97"/>
        <item x="102"/>
        <item x="98"/>
        <item x="107"/>
        <item x="99"/>
        <item x="100"/>
        <item x="101"/>
        <item x="105"/>
        <item x="103"/>
        <item x="106"/>
        <item h="1" x="60"/>
        <item h="1" x="62"/>
        <item h="1" x="79"/>
        <item h="1" x="81"/>
        <item h="1" x="86"/>
        <item h="1" x="89"/>
        <item h="1" x="8"/>
        <item h="1" x="64"/>
        <item h="1" x="69"/>
        <item h="1" x="70"/>
        <item h="1" x="110"/>
        <item h="1" x="111"/>
        <item h="1" x="39"/>
        <item h="1" x="4"/>
        <item h="1" m="1" x="114"/>
        <item h="1" x="55"/>
        <item h="1" x="104"/>
        <item h="1" x="57"/>
        <item h="1" x="94"/>
        <item h="1" x="95"/>
        <item h="1" x="109"/>
        <item h="1" x="108"/>
        <item t="default"/>
      </items>
    </pivotField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dataField="1" compact="0" numFmtId="44" outline="0" showAll="0" defaultSubtotal="0"/>
    <pivotField dataField="1" compact="0" outline="0" showAll="0"/>
    <pivotField compact="0" outline="0" showAll="0"/>
    <pivotField compact="0" outline="0" showAll="0"/>
    <pivotField compact="0" numFmtId="44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compact="0" outline="0" showAll="0" defaultSubtotal="0"/>
    <pivotField compact="0" outline="0" showAll="0"/>
    <pivotField dataField="1" compact="0" outline="0" showAll="0"/>
    <pivotField compact="0" numFmtId="44" outline="0" showAll="0" defaultSubtotal="0"/>
    <pivotField compact="0" numFmtId="44" outline="0" showAll="0" defaultSubtotal="0"/>
  </pivotFields>
  <rowFields count="3">
    <field x="12"/>
    <field x="22"/>
    <field x="23"/>
  </rowFields>
  <rowItems count="33">
    <i>
      <x/>
      <x/>
      <x v="14"/>
    </i>
    <i r="1">
      <x v="1"/>
      <x v="15"/>
    </i>
    <i r="1">
      <x v="2"/>
      <x v="13"/>
    </i>
    <i r="1">
      <x v="3"/>
      <x v="16"/>
    </i>
    <i r="1">
      <x v="4"/>
      <x v="9"/>
    </i>
    <i r="1">
      <x v="5"/>
      <x v="11"/>
    </i>
    <i r="1">
      <x v="26"/>
      <x v="25"/>
    </i>
    <i>
      <x v="1"/>
      <x v="6"/>
      <x/>
    </i>
    <i r="2">
      <x v="6"/>
    </i>
    <i r="1">
      <x v="7"/>
      <x/>
    </i>
    <i r="1">
      <x v="8"/>
      <x v="7"/>
    </i>
    <i r="1">
      <x v="9"/>
      <x v="12"/>
    </i>
    <i r="1">
      <x v="10"/>
      <x v="2"/>
    </i>
    <i r="1">
      <x v="11"/>
      <x v="12"/>
    </i>
    <i r="1">
      <x v="12"/>
      <x v="4"/>
    </i>
    <i r="1">
      <x v="28"/>
      <x v="7"/>
    </i>
    <i>
      <x v="2"/>
      <x v="13"/>
      <x v="17"/>
    </i>
    <i r="1">
      <x v="14"/>
      <x v="18"/>
    </i>
    <i r="1">
      <x v="15"/>
      <x v="24"/>
    </i>
    <i r="1">
      <x v="16"/>
      <x v="20"/>
    </i>
    <i r="2">
      <x v="22"/>
    </i>
    <i r="1">
      <x v="17"/>
      <x v="20"/>
    </i>
    <i r="1">
      <x v="18"/>
      <x v="19"/>
    </i>
    <i r="1">
      <x v="19"/>
      <x v="21"/>
    </i>
    <i r="1">
      <x v="20"/>
      <x v="23"/>
    </i>
    <i r="1">
      <x v="21"/>
      <x v="10"/>
    </i>
    <i r="1">
      <x v="24"/>
      <x v="5"/>
    </i>
    <i>
      <x v="3"/>
      <x v="23"/>
      <x v="8"/>
    </i>
    <i r="1">
      <x v="24"/>
      <x v="5"/>
    </i>
    <i r="1">
      <x v="25"/>
      <x v="3"/>
    </i>
    <i>
      <x v="5"/>
      <x v="22"/>
      <x v="1"/>
    </i>
    <i>
      <x v="6"/>
      <x v="27"/>
      <x v="2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RESUPUESTO APROBADO" fld="30" baseField="6" baseItem="18" numFmtId="4"/>
    <dataField name="AMPLIACIONES Y REDUCCIONES " fld="79" baseField="6" baseItem="18"/>
    <dataField name=" PTTO.  MODIFICADO" fld="80" baseField="0" baseItem="1"/>
    <dataField name=" PPTO EJERCIDO A LA FECHA " fld="84" baseField="0" baseItem="1"/>
    <dataField name="DISPONIBLE" fld="100" baseField="0" baseItem="1"/>
  </dataFields>
  <formats count="164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outline="0" collapsedLevelsAreSubtotals="1" fieldPosition="0"/>
    </format>
    <format dxfId="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field="5" type="button" dataOnly="0" labelOnly="1" outline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">
      <pivotArea grandRow="1" outline="0" collapsedLevelsAreSubtotals="1" fieldPosition="0"/>
    </format>
    <format dxfId="7">
      <pivotArea field="11" type="button" dataOnly="0" labelOnly="1" outline="0"/>
    </format>
    <format dxfId="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field="11" type="button" dataOnly="0" labelOnly="1" outline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">
      <pivotArea grandRow="1" outline="0" collapsedLevelsAreSubtotals="1" fieldPosition="0"/>
    </format>
    <format dxfId="12">
      <pivotArea dataOnly="0" labelOnly="1" grandRow="1" outline="0" fieldPosition="0"/>
    </format>
    <format dxfId="13">
      <pivotArea outline="0" collapsedLevelsAreSubtotals="1" fieldPosition="0"/>
    </format>
    <format dxfId="14">
      <pivotArea field="11" type="button" dataOnly="0" labelOnly="1" outline="0"/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6">
      <pivotArea field="29" type="button" dataOnly="0" labelOnly="1" outline="0"/>
    </format>
    <format dxfId="17">
      <pivotArea dataOnly="0" labelOnly="1" grandRow="1" outline="0" fieldPosition="0"/>
    </format>
    <format dxfId="18">
      <pivotArea type="all" dataOnly="0" outline="0" fieldPosition="0"/>
    </format>
    <format dxfId="19">
      <pivotArea outline="0" collapsedLevelsAreSubtotals="1" fieldPosition="0"/>
    </format>
    <format dxfId="20">
      <pivotArea field="29" type="button" dataOnly="0" labelOnly="1" outline="0"/>
    </format>
    <format dxfId="21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">
      <pivotArea field="23" type="button" dataOnly="0" labelOnly="1" outline="0" axis="axisRow" fieldPosition="2"/>
    </format>
    <format dxfId="25">
      <pivotArea field="22" type="button" dataOnly="0" labelOnly="1" outline="0" axis="axisRow" fieldPosition="1"/>
    </format>
    <format dxfId="26">
      <pivotArea field="22" type="button" dataOnly="0" labelOnly="1" outline="0" axis="axisRow" fieldPosition="1"/>
    </format>
    <format dxfId="27">
      <pivotArea field="23" type="button" dataOnly="0" labelOnly="1" outline="0" axis="axisRow" fieldPosition="2"/>
    </format>
    <format dxfId="28">
      <pivotArea dataOnly="0" labelOnly="1" outline="0" fieldPosition="0">
        <references count="1">
          <reference field="12" count="1">
            <x v="0"/>
          </reference>
        </references>
      </pivotArea>
    </format>
    <format dxfId="29">
      <pivotArea dataOnly="0" labelOnly="1" outline="0" fieldPosition="0">
        <references count="1">
          <reference field="12" count="1">
            <x v="1"/>
          </reference>
        </references>
      </pivotArea>
    </format>
    <format dxfId="30">
      <pivotArea dataOnly="0" labelOnly="1" outline="0" fieldPosition="0">
        <references count="1">
          <reference field="12" count="1">
            <x v="2"/>
          </reference>
        </references>
      </pivotArea>
    </format>
    <format dxfId="31">
      <pivotArea dataOnly="0" labelOnly="1" outline="0" fieldPosition="0">
        <references count="1">
          <reference field="12" count="1">
            <x v="3"/>
          </reference>
        </references>
      </pivotArea>
    </format>
    <format dxfId="32">
      <pivotArea dataOnly="0" labelOnly="1" outline="0" fieldPosition="0">
        <references count="1">
          <reference field="12" count="1">
            <x v="4"/>
          </reference>
        </references>
      </pivotArea>
    </format>
    <format dxfId="33">
      <pivotArea dataOnly="0" labelOnly="1" grandRow="1" outline="0" fieldPosition="0"/>
    </format>
    <format dxfId="34">
      <pivotArea dataOnly="0" labelOnly="1" outline="0" fieldPosition="0">
        <references count="2">
          <reference field="12" count="1" selected="0">
            <x v="0"/>
          </reference>
          <reference field="22" count="1">
            <x v="0"/>
          </reference>
        </references>
      </pivotArea>
    </format>
    <format dxfId="35">
      <pivotArea dataOnly="0" labelOnly="1" outline="0" fieldPosition="0">
        <references count="2">
          <reference field="12" count="1" selected="0">
            <x v="0"/>
          </reference>
          <reference field="22" count="1">
            <x v="1"/>
          </reference>
        </references>
      </pivotArea>
    </format>
    <format dxfId="36">
      <pivotArea dataOnly="0" labelOnly="1" outline="0" fieldPosition="0">
        <references count="2">
          <reference field="12" count="1" selected="0">
            <x v="0"/>
          </reference>
          <reference field="22" count="1">
            <x v="2"/>
          </reference>
        </references>
      </pivotArea>
    </format>
    <format dxfId="37">
      <pivotArea dataOnly="0" labelOnly="1" outline="0" fieldPosition="0">
        <references count="2">
          <reference field="12" count="1" selected="0">
            <x v="0"/>
          </reference>
          <reference field="22" count="1">
            <x v="3"/>
          </reference>
        </references>
      </pivotArea>
    </format>
    <format dxfId="38">
      <pivotArea dataOnly="0" labelOnly="1" outline="0" fieldPosition="0">
        <references count="2">
          <reference field="12" count="1" selected="0">
            <x v="0"/>
          </reference>
          <reference field="22" count="1">
            <x v="4"/>
          </reference>
        </references>
      </pivotArea>
    </format>
    <format dxfId="39">
      <pivotArea dataOnly="0" labelOnly="1" outline="0" fieldPosition="0">
        <references count="2">
          <reference field="12" count="1" selected="0">
            <x v="0"/>
          </reference>
          <reference field="22" count="1">
            <x v="5"/>
          </reference>
        </references>
      </pivotArea>
    </format>
    <format dxfId="40">
      <pivotArea dataOnly="0" labelOnly="1" outline="0" fieldPosition="0">
        <references count="2">
          <reference field="12" count="1" selected="0">
            <x v="1"/>
          </reference>
          <reference field="22" count="1">
            <x v="6"/>
          </reference>
        </references>
      </pivotArea>
    </format>
    <format dxfId="41">
      <pivotArea dataOnly="0" labelOnly="1" outline="0" fieldPosition="0">
        <references count="2">
          <reference field="12" count="1" selected="0">
            <x v="1"/>
          </reference>
          <reference field="22" count="1">
            <x v="7"/>
          </reference>
        </references>
      </pivotArea>
    </format>
    <format dxfId="42">
      <pivotArea dataOnly="0" labelOnly="1" outline="0" fieldPosition="0">
        <references count="2">
          <reference field="12" count="1" selected="0">
            <x v="1"/>
          </reference>
          <reference field="22" count="1">
            <x v="8"/>
          </reference>
        </references>
      </pivotArea>
    </format>
    <format dxfId="43">
      <pivotArea dataOnly="0" labelOnly="1" outline="0" fieldPosition="0">
        <references count="2">
          <reference field="12" count="1" selected="0">
            <x v="1"/>
          </reference>
          <reference field="22" count="1">
            <x v="9"/>
          </reference>
        </references>
      </pivotArea>
    </format>
    <format dxfId="44">
      <pivotArea dataOnly="0" labelOnly="1" outline="0" fieldPosition="0">
        <references count="2">
          <reference field="12" count="1" selected="0">
            <x v="1"/>
          </reference>
          <reference field="22" count="1">
            <x v="10"/>
          </reference>
        </references>
      </pivotArea>
    </format>
    <format dxfId="45">
      <pivotArea dataOnly="0" labelOnly="1" outline="0" fieldPosition="0">
        <references count="2">
          <reference field="12" count="1" selected="0">
            <x v="1"/>
          </reference>
          <reference field="22" count="1">
            <x v="11"/>
          </reference>
        </references>
      </pivotArea>
    </format>
    <format dxfId="46">
      <pivotArea dataOnly="0" labelOnly="1" outline="0" fieldPosition="0">
        <references count="2">
          <reference field="12" count="1" selected="0">
            <x v="1"/>
          </reference>
          <reference field="22" count="1">
            <x v="12"/>
          </reference>
        </references>
      </pivotArea>
    </format>
    <format dxfId="47">
      <pivotArea dataOnly="0" labelOnly="1" outline="0" fieldPosition="0">
        <references count="2">
          <reference field="12" count="1" selected="0">
            <x v="2"/>
          </reference>
          <reference field="22" count="1">
            <x v="4"/>
          </reference>
        </references>
      </pivotArea>
    </format>
    <format dxfId="48">
      <pivotArea dataOnly="0" labelOnly="1" outline="0" fieldPosition="0">
        <references count="2">
          <reference field="12" count="1" selected="0">
            <x v="2"/>
          </reference>
          <reference field="22" count="1">
            <x v="5"/>
          </reference>
        </references>
      </pivotArea>
    </format>
    <format dxfId="49">
      <pivotArea dataOnly="0" labelOnly="1" outline="0" fieldPosition="0">
        <references count="2">
          <reference field="12" count="1" selected="0">
            <x v="2"/>
          </reference>
          <reference field="22" count="1">
            <x v="13"/>
          </reference>
        </references>
      </pivotArea>
    </format>
    <format dxfId="50">
      <pivotArea dataOnly="0" labelOnly="1" outline="0" fieldPosition="0">
        <references count="2">
          <reference field="12" count="1" selected="0">
            <x v="2"/>
          </reference>
          <reference field="22" count="1">
            <x v="14"/>
          </reference>
        </references>
      </pivotArea>
    </format>
    <format dxfId="51">
      <pivotArea dataOnly="0" labelOnly="1" outline="0" fieldPosition="0">
        <references count="2">
          <reference field="12" count="1" selected="0">
            <x v="2"/>
          </reference>
          <reference field="22" count="1">
            <x v="15"/>
          </reference>
        </references>
      </pivotArea>
    </format>
    <format dxfId="52">
      <pivotArea dataOnly="0" labelOnly="1" outline="0" fieldPosition="0">
        <references count="2">
          <reference field="12" count="1" selected="0">
            <x v="2"/>
          </reference>
          <reference field="22" count="1">
            <x v="16"/>
          </reference>
        </references>
      </pivotArea>
    </format>
    <format dxfId="53">
      <pivotArea dataOnly="0" labelOnly="1" outline="0" fieldPosition="0">
        <references count="2">
          <reference field="12" count="1" selected="0">
            <x v="2"/>
          </reference>
          <reference field="22" count="1">
            <x v="17"/>
          </reference>
        </references>
      </pivotArea>
    </format>
    <format dxfId="54">
      <pivotArea dataOnly="0" labelOnly="1" outline="0" fieldPosition="0">
        <references count="2">
          <reference field="12" count="1" selected="0">
            <x v="2"/>
          </reference>
          <reference field="22" count="1">
            <x v="18"/>
          </reference>
        </references>
      </pivotArea>
    </format>
    <format dxfId="55">
      <pivotArea dataOnly="0" labelOnly="1" outline="0" fieldPosition="0">
        <references count="2">
          <reference field="12" count="1" selected="0">
            <x v="2"/>
          </reference>
          <reference field="22" count="1">
            <x v="19"/>
          </reference>
        </references>
      </pivotArea>
    </format>
    <format dxfId="56">
      <pivotArea dataOnly="0" labelOnly="1" outline="0" fieldPosition="0">
        <references count="2">
          <reference field="12" count="1" selected="0">
            <x v="2"/>
          </reference>
          <reference field="22" count="1">
            <x v="20"/>
          </reference>
        </references>
      </pivotArea>
    </format>
    <format dxfId="57">
      <pivotArea dataOnly="0" labelOnly="1" outline="0" fieldPosition="0">
        <references count="2">
          <reference field="12" count="1" selected="0">
            <x v="2"/>
          </reference>
          <reference field="22" count="1">
            <x v="21"/>
          </reference>
        </references>
      </pivotArea>
    </format>
    <format dxfId="58">
      <pivotArea dataOnly="0" labelOnly="1" outline="0" fieldPosition="0">
        <references count="2">
          <reference field="12" count="1" selected="0">
            <x v="3"/>
          </reference>
          <reference field="22" count="1">
            <x v="4"/>
          </reference>
        </references>
      </pivotArea>
    </format>
    <format dxfId="59">
      <pivotArea dataOnly="0" labelOnly="1" outline="0" fieldPosition="0">
        <references count="2">
          <reference field="12" count="1" selected="0">
            <x v="3"/>
          </reference>
          <reference field="22" count="1">
            <x v="23"/>
          </reference>
        </references>
      </pivotArea>
    </format>
    <format dxfId="60">
      <pivotArea dataOnly="0" labelOnly="1" outline="0" fieldPosition="0">
        <references count="2">
          <reference field="12" count="1" selected="0">
            <x v="3"/>
          </reference>
          <reference field="22" count="1">
            <x v="24"/>
          </reference>
        </references>
      </pivotArea>
    </format>
    <format dxfId="61">
      <pivotArea dataOnly="0" labelOnly="1" outline="0" fieldPosition="0">
        <references count="2">
          <reference field="12" count="1" selected="0">
            <x v="3"/>
          </reference>
          <reference field="22" count="1">
            <x v="25"/>
          </reference>
        </references>
      </pivotArea>
    </format>
    <format dxfId="62">
      <pivotArea dataOnly="0" labelOnly="1" outline="0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  <format dxfId="63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">
      <pivotArea field="23" type="button" dataOnly="0" labelOnly="1" outline="0" axis="axisRow" fieldPosition="2"/>
    </format>
    <format dxfId="65">
      <pivotArea collapsedLevelsAreSubtotals="1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1">
            <x v="14"/>
          </reference>
        </references>
      </pivotArea>
    </format>
    <format dxfId="66">
      <pivotArea collapsedLevelsAreSubtotals="1" fieldPosition="0">
        <references count="2">
          <reference field="12" count="1" selected="0">
            <x v="0"/>
          </reference>
          <reference field="22" count="1">
            <x v="1"/>
          </reference>
        </references>
      </pivotArea>
    </format>
    <format dxfId="67">
      <pivotArea collapsedLevelsAreSubtotals="1" fieldPosition="0">
        <references count="3">
          <reference field="12" count="1" selected="0">
            <x v="0"/>
          </reference>
          <reference field="22" count="1" selected="0">
            <x v="1"/>
          </reference>
          <reference field="23" count="1">
            <x v="15"/>
          </reference>
        </references>
      </pivotArea>
    </format>
    <format dxfId="68">
      <pivotArea collapsedLevelsAreSubtotals="1" fieldPosition="0">
        <references count="2">
          <reference field="12" count="1" selected="0">
            <x v="0"/>
          </reference>
          <reference field="22" count="1">
            <x v="2"/>
          </reference>
        </references>
      </pivotArea>
    </format>
    <format dxfId="69">
      <pivotArea collapsedLevelsAreSubtotals="1" fieldPosition="0">
        <references count="3">
          <reference field="12" count="1" selected="0">
            <x v="0"/>
          </reference>
          <reference field="22" count="1" selected="0">
            <x v="2"/>
          </reference>
          <reference field="23" count="1">
            <x v="13"/>
          </reference>
        </references>
      </pivotArea>
    </format>
    <format dxfId="70">
      <pivotArea collapsedLevelsAreSubtotals="1" fieldPosition="0">
        <references count="2">
          <reference field="12" count="1" selected="0">
            <x v="0"/>
          </reference>
          <reference field="22" count="1">
            <x v="3"/>
          </reference>
        </references>
      </pivotArea>
    </format>
    <format dxfId="71">
      <pivotArea collapsedLevelsAreSubtotals="1" fieldPosition="0">
        <references count="3">
          <reference field="12" count="1" selected="0">
            <x v="0"/>
          </reference>
          <reference field="22" count="1" selected="0">
            <x v="3"/>
          </reference>
          <reference field="23" count="1">
            <x v="16"/>
          </reference>
        </references>
      </pivotArea>
    </format>
    <format dxfId="72">
      <pivotArea collapsedLevelsAreSubtotals="1" fieldPosition="0">
        <references count="2">
          <reference field="12" count="1" selected="0">
            <x v="0"/>
          </reference>
          <reference field="22" count="1">
            <x v="4"/>
          </reference>
        </references>
      </pivotArea>
    </format>
    <format dxfId="73">
      <pivotArea collapsedLevelsAreSubtotals="1" fieldPosition="0">
        <references count="3">
          <reference field="12" count="1" selected="0">
            <x v="0"/>
          </reference>
          <reference field="22" count="1" selected="0">
            <x v="4"/>
          </reference>
          <reference field="23" count="1">
            <x v="9"/>
          </reference>
        </references>
      </pivotArea>
    </format>
    <format dxfId="74">
      <pivotArea collapsedLevelsAreSubtotals="1" fieldPosition="0">
        <references count="2">
          <reference field="12" count="1" selected="0">
            <x v="0"/>
          </reference>
          <reference field="22" count="1">
            <x v="5"/>
          </reference>
        </references>
      </pivotArea>
    </format>
    <format dxfId="75">
      <pivotArea collapsedLevelsAreSubtotals="1" fieldPosition="0">
        <references count="3">
          <reference field="12" count="1" selected="0">
            <x v="0"/>
          </reference>
          <reference field="22" count="1" selected="0">
            <x v="5"/>
          </reference>
          <reference field="23" count="1">
            <x v="11"/>
          </reference>
        </references>
      </pivotArea>
    </format>
    <format dxfId="76">
      <pivotArea collapsedLevelsAreSubtotals="1" fieldPosition="0">
        <references count="1">
          <reference field="12" count="1">
            <x v="1"/>
          </reference>
        </references>
      </pivotArea>
    </format>
    <format dxfId="77">
      <pivotArea collapsedLevelsAreSubtotals="1" fieldPosition="0">
        <references count="2">
          <reference field="12" count="1" selected="0">
            <x v="1"/>
          </reference>
          <reference field="22" count="1">
            <x v="6"/>
          </reference>
        </references>
      </pivotArea>
    </format>
    <format dxfId="78">
      <pivotArea collapsedLevelsAreSubtotals="1" fieldPosition="0">
        <references count="3">
          <reference field="12" count="1" selected="0">
            <x v="1"/>
          </reference>
          <reference field="22" count="1" selected="0">
            <x v="6"/>
          </reference>
          <reference field="23" count="1">
            <x v="6"/>
          </reference>
        </references>
      </pivotArea>
    </format>
    <format dxfId="79">
      <pivotArea collapsedLevelsAreSubtotals="1" fieldPosition="0">
        <references count="2">
          <reference field="12" count="1" selected="0">
            <x v="1"/>
          </reference>
          <reference field="22" count="1">
            <x v="7"/>
          </reference>
        </references>
      </pivotArea>
    </format>
    <format dxfId="80">
      <pivotArea collapsedLevelsAreSubtotals="1" fieldPosition="0">
        <references count="3">
          <reference field="12" count="1" selected="0">
            <x v="1"/>
          </reference>
          <reference field="22" count="1" selected="0">
            <x v="7"/>
          </reference>
          <reference field="23" count="1">
            <x v="0"/>
          </reference>
        </references>
      </pivotArea>
    </format>
    <format dxfId="81">
      <pivotArea collapsedLevelsAreSubtotals="1" fieldPosition="0">
        <references count="2">
          <reference field="12" count="1" selected="0">
            <x v="1"/>
          </reference>
          <reference field="22" count="1">
            <x v="8"/>
          </reference>
        </references>
      </pivotArea>
    </format>
    <format dxfId="82">
      <pivotArea collapsedLevelsAreSubtotals="1" fieldPosition="0">
        <references count="3">
          <reference field="12" count="1" selected="0">
            <x v="1"/>
          </reference>
          <reference field="22" count="1" selected="0">
            <x v="8"/>
          </reference>
          <reference field="23" count="1">
            <x v="7"/>
          </reference>
        </references>
      </pivotArea>
    </format>
    <format dxfId="83">
      <pivotArea collapsedLevelsAreSubtotals="1" fieldPosition="0">
        <references count="2">
          <reference field="12" count="1" selected="0">
            <x v="1"/>
          </reference>
          <reference field="22" count="1">
            <x v="9"/>
          </reference>
        </references>
      </pivotArea>
    </format>
    <format dxfId="84">
      <pivotArea collapsedLevelsAreSubtotals="1" fieldPosition="0">
        <references count="3">
          <reference field="12" count="1" selected="0">
            <x v="1"/>
          </reference>
          <reference field="22" count="1" selected="0">
            <x v="9"/>
          </reference>
          <reference field="23" count="1">
            <x v="12"/>
          </reference>
        </references>
      </pivotArea>
    </format>
    <format dxfId="85">
      <pivotArea collapsedLevelsAreSubtotals="1" fieldPosition="0">
        <references count="2">
          <reference field="12" count="1" selected="0">
            <x v="1"/>
          </reference>
          <reference field="22" count="1">
            <x v="10"/>
          </reference>
        </references>
      </pivotArea>
    </format>
    <format dxfId="86">
      <pivotArea collapsedLevelsAreSubtotals="1" fieldPosition="0">
        <references count="3">
          <reference field="12" count="1" selected="0">
            <x v="1"/>
          </reference>
          <reference field="22" count="1" selected="0">
            <x v="10"/>
          </reference>
          <reference field="23" count="1">
            <x v="2"/>
          </reference>
        </references>
      </pivotArea>
    </format>
    <format dxfId="87">
      <pivotArea collapsedLevelsAreSubtotals="1" fieldPosition="0">
        <references count="2">
          <reference field="12" count="1" selected="0">
            <x v="1"/>
          </reference>
          <reference field="22" count="1">
            <x v="11"/>
          </reference>
        </references>
      </pivotArea>
    </format>
    <format dxfId="88">
      <pivotArea collapsedLevelsAreSubtotals="1" fieldPosition="0">
        <references count="2">
          <reference field="12" count="1" selected="0">
            <x v="1"/>
          </reference>
          <reference field="22" count="1">
            <x v="12"/>
          </reference>
        </references>
      </pivotArea>
    </format>
    <format dxfId="89">
      <pivotArea collapsedLevelsAreSubtotals="1" fieldPosition="0">
        <references count="3">
          <reference field="12" count="1" selected="0">
            <x v="1"/>
          </reference>
          <reference field="22" count="1" selected="0">
            <x v="12"/>
          </reference>
          <reference field="23" count="1">
            <x v="4"/>
          </reference>
        </references>
      </pivotArea>
    </format>
    <format dxfId="90">
      <pivotArea collapsedLevelsAreSubtotals="1" fieldPosition="0">
        <references count="1">
          <reference field="12" count="1">
            <x v="2"/>
          </reference>
        </references>
      </pivotArea>
    </format>
    <format dxfId="91">
      <pivotArea collapsedLevelsAreSubtotals="1" fieldPosition="0">
        <references count="2">
          <reference field="12" count="1" selected="0">
            <x v="2"/>
          </reference>
          <reference field="22" count="1">
            <x v="4"/>
          </reference>
        </references>
      </pivotArea>
    </format>
    <format dxfId="92">
      <pivotArea collapsedLevelsAreSubtotals="1" fieldPosition="0">
        <references count="3">
          <reference field="12" count="1" selected="0">
            <x v="2"/>
          </reference>
          <reference field="22" count="1" selected="0">
            <x v="4"/>
          </reference>
          <reference field="23" count="1">
            <x v="22"/>
          </reference>
        </references>
      </pivotArea>
    </format>
    <format dxfId="93">
      <pivotArea collapsedLevelsAreSubtotals="1" fieldPosition="0">
        <references count="2">
          <reference field="12" count="1" selected="0">
            <x v="2"/>
          </reference>
          <reference field="22" count="1">
            <x v="5"/>
          </reference>
        </references>
      </pivotArea>
    </format>
    <format dxfId="94">
      <pivotArea collapsedLevelsAreSubtotals="1" fieldPosition="0">
        <references count="3">
          <reference field="12" count="1" selected="0">
            <x v="2"/>
          </reference>
          <reference field="22" count="1" selected="0">
            <x v="5"/>
          </reference>
          <reference field="23" count="1">
            <x v="24"/>
          </reference>
        </references>
      </pivotArea>
    </format>
    <format dxfId="95">
      <pivotArea collapsedLevelsAreSubtotals="1" fieldPosition="0">
        <references count="2">
          <reference field="12" count="1" selected="0">
            <x v="2"/>
          </reference>
          <reference field="22" count="1">
            <x v="13"/>
          </reference>
        </references>
      </pivotArea>
    </format>
    <format dxfId="96">
      <pivotArea collapsedLevelsAreSubtotals="1" fieldPosition="0">
        <references count="3">
          <reference field="12" count="1" selected="0">
            <x v="2"/>
          </reference>
          <reference field="22" count="1" selected="0">
            <x v="13"/>
          </reference>
          <reference field="23" count="1">
            <x v="17"/>
          </reference>
        </references>
      </pivotArea>
    </format>
    <format dxfId="97">
      <pivotArea collapsedLevelsAreSubtotals="1" fieldPosition="0">
        <references count="2">
          <reference field="12" count="1" selected="0">
            <x v="2"/>
          </reference>
          <reference field="22" count="1">
            <x v="14"/>
          </reference>
        </references>
      </pivotArea>
    </format>
    <format dxfId="98">
      <pivotArea collapsedLevelsAreSubtotals="1" fieldPosition="0">
        <references count="3">
          <reference field="12" count="1" selected="0">
            <x v="2"/>
          </reference>
          <reference field="22" count="1" selected="0">
            <x v="14"/>
          </reference>
          <reference field="23" count="1">
            <x v="18"/>
          </reference>
        </references>
      </pivotArea>
    </format>
    <format dxfId="99">
      <pivotArea collapsedLevelsAreSubtotals="1" fieldPosition="0">
        <references count="2">
          <reference field="12" count="1" selected="0">
            <x v="2"/>
          </reference>
          <reference field="22" count="1">
            <x v="15"/>
          </reference>
        </references>
      </pivotArea>
    </format>
    <format dxfId="100">
      <pivotArea collapsedLevelsAreSubtotals="1" fieldPosition="0">
        <references count="3">
          <reference field="12" count="1" selected="0">
            <x v="2"/>
          </reference>
          <reference field="22" count="1" selected="0">
            <x v="15"/>
          </reference>
          <reference field="23" count="1">
            <x v="24"/>
          </reference>
        </references>
      </pivotArea>
    </format>
    <format dxfId="101">
      <pivotArea collapsedLevelsAreSubtotals="1" fieldPosition="0">
        <references count="2">
          <reference field="12" count="1" selected="0">
            <x v="2"/>
          </reference>
          <reference field="22" count="1">
            <x v="16"/>
          </reference>
        </references>
      </pivotArea>
    </format>
    <format dxfId="102">
      <pivotArea collapsedLevelsAreSubtotals="1" fieldPosition="0">
        <references count="3">
          <reference field="12" count="1" selected="0">
            <x v="2"/>
          </reference>
          <reference field="22" count="1" selected="0">
            <x v="16"/>
          </reference>
          <reference field="23" count="1">
            <x v="22"/>
          </reference>
        </references>
      </pivotArea>
    </format>
    <format dxfId="103">
      <pivotArea collapsedLevelsAreSubtotals="1" fieldPosition="0">
        <references count="2">
          <reference field="12" count="1" selected="0">
            <x v="2"/>
          </reference>
          <reference field="22" count="1">
            <x v="17"/>
          </reference>
        </references>
      </pivotArea>
    </format>
    <format dxfId="104">
      <pivotArea collapsedLevelsAreSubtotals="1" fieldPosition="0">
        <references count="3">
          <reference field="12" count="1" selected="0">
            <x v="2"/>
          </reference>
          <reference field="22" count="1" selected="0">
            <x v="17"/>
          </reference>
          <reference field="23" count="1">
            <x v="20"/>
          </reference>
        </references>
      </pivotArea>
    </format>
    <format dxfId="105">
      <pivotArea collapsedLevelsAreSubtotals="1" fieldPosition="0">
        <references count="2">
          <reference field="12" count="1" selected="0">
            <x v="2"/>
          </reference>
          <reference field="22" count="1">
            <x v="18"/>
          </reference>
        </references>
      </pivotArea>
    </format>
    <format dxfId="106">
      <pivotArea collapsedLevelsAreSubtotals="1" fieldPosition="0">
        <references count="3">
          <reference field="12" count="1" selected="0">
            <x v="2"/>
          </reference>
          <reference field="22" count="1" selected="0">
            <x v="18"/>
          </reference>
          <reference field="23" count="1">
            <x v="19"/>
          </reference>
        </references>
      </pivotArea>
    </format>
    <format dxfId="107">
      <pivotArea collapsedLevelsAreSubtotals="1" fieldPosition="0">
        <references count="2">
          <reference field="12" count="1" selected="0">
            <x v="2"/>
          </reference>
          <reference field="22" count="1">
            <x v="19"/>
          </reference>
        </references>
      </pivotArea>
    </format>
    <format dxfId="108">
      <pivotArea collapsedLevelsAreSubtotals="1" fieldPosition="0">
        <references count="3">
          <reference field="12" count="1" selected="0">
            <x v="2"/>
          </reference>
          <reference field="22" count="1" selected="0">
            <x v="19"/>
          </reference>
          <reference field="23" count="1">
            <x v="21"/>
          </reference>
        </references>
      </pivotArea>
    </format>
    <format dxfId="109">
      <pivotArea collapsedLevelsAreSubtotals="1" fieldPosition="0">
        <references count="2">
          <reference field="12" count="1" selected="0">
            <x v="2"/>
          </reference>
          <reference field="22" count="1">
            <x v="20"/>
          </reference>
        </references>
      </pivotArea>
    </format>
    <format dxfId="110">
      <pivotArea collapsedLevelsAreSubtotals="1" fieldPosition="0">
        <references count="3">
          <reference field="12" count="1" selected="0">
            <x v="2"/>
          </reference>
          <reference field="22" count="1" selected="0">
            <x v="20"/>
          </reference>
          <reference field="23" count="1">
            <x v="23"/>
          </reference>
        </references>
      </pivotArea>
    </format>
    <format dxfId="111">
      <pivotArea collapsedLevelsAreSubtotals="1" fieldPosition="0">
        <references count="2">
          <reference field="12" count="1" selected="0">
            <x v="2"/>
          </reference>
          <reference field="22" count="1">
            <x v="21"/>
          </reference>
        </references>
      </pivotArea>
    </format>
    <format dxfId="112">
      <pivotArea collapsedLevelsAreSubtotals="1" fieldPosition="0">
        <references count="3">
          <reference field="12" count="1" selected="0">
            <x v="2"/>
          </reference>
          <reference field="22" count="1" selected="0">
            <x v="21"/>
          </reference>
          <reference field="23" count="1">
            <x v="10"/>
          </reference>
        </references>
      </pivotArea>
    </format>
    <format dxfId="113">
      <pivotArea collapsedLevelsAreSubtotals="1" fieldPosition="0">
        <references count="1">
          <reference field="12" count="1">
            <x v="3"/>
          </reference>
        </references>
      </pivotArea>
    </format>
    <format dxfId="114">
      <pivotArea collapsedLevelsAreSubtotals="1" fieldPosition="0">
        <references count="2">
          <reference field="12" count="1" selected="0">
            <x v="3"/>
          </reference>
          <reference field="22" count="1">
            <x v="4"/>
          </reference>
        </references>
      </pivotArea>
    </format>
    <format dxfId="115">
      <pivotArea collapsedLevelsAreSubtotals="1" fieldPosition="0">
        <references count="3">
          <reference field="12" count="1" selected="0">
            <x v="3"/>
          </reference>
          <reference field="22" count="1" selected="0">
            <x v="4"/>
          </reference>
          <reference field="23" count="1">
            <x v="3"/>
          </reference>
        </references>
      </pivotArea>
    </format>
    <format dxfId="116">
      <pivotArea collapsedLevelsAreSubtotals="1" fieldPosition="0">
        <references count="2">
          <reference field="12" count="1" selected="0">
            <x v="3"/>
          </reference>
          <reference field="22" count="1">
            <x v="23"/>
          </reference>
        </references>
      </pivotArea>
    </format>
    <format dxfId="117">
      <pivotArea collapsedLevelsAreSubtotals="1" fieldPosition="0">
        <references count="3">
          <reference field="12" count="1" selected="0">
            <x v="3"/>
          </reference>
          <reference field="22" count="1" selected="0">
            <x v="23"/>
          </reference>
          <reference field="23" count="1">
            <x v="8"/>
          </reference>
        </references>
      </pivotArea>
    </format>
    <format dxfId="118">
      <pivotArea collapsedLevelsAreSubtotals="1" fieldPosition="0">
        <references count="2">
          <reference field="12" count="1" selected="0">
            <x v="3"/>
          </reference>
          <reference field="22" count="1">
            <x v="24"/>
          </reference>
        </references>
      </pivotArea>
    </format>
    <format dxfId="119">
      <pivotArea collapsedLevelsAreSubtotals="1" fieldPosition="0">
        <references count="3">
          <reference field="12" count="1" selected="0">
            <x v="3"/>
          </reference>
          <reference field="22" count="1" selected="0">
            <x v="24"/>
          </reference>
          <reference field="23" count="1">
            <x v="5"/>
          </reference>
        </references>
      </pivotArea>
    </format>
    <format dxfId="120">
      <pivotArea collapsedLevelsAreSubtotals="1" fieldPosition="0">
        <references count="2">
          <reference field="12" count="1" selected="0">
            <x v="3"/>
          </reference>
          <reference field="22" count="1">
            <x v="25"/>
          </reference>
        </references>
      </pivotArea>
    </format>
    <format dxfId="121">
      <pivotArea collapsedLevelsAreSubtotals="1" fieldPosition="0">
        <references count="3">
          <reference field="12" count="1" selected="0">
            <x v="3"/>
          </reference>
          <reference field="22" count="1" selected="0">
            <x v="25"/>
          </reference>
          <reference field="23" count="1">
            <x v="3"/>
          </reference>
        </references>
      </pivotArea>
    </format>
    <format dxfId="122">
      <pivotArea collapsedLevelsAreSubtotals="1" fieldPosition="0">
        <references count="1">
          <reference field="12" count="1">
            <x v="4"/>
          </reference>
        </references>
      </pivotArea>
    </format>
    <format dxfId="123">
      <pivotArea collapsedLevelsAreSubtotals="1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  <format dxfId="124">
      <pivotArea collapsedLevelsAreSubtotals="1" fieldPosition="0">
        <references count="3">
          <reference field="12" count="1" selected="0">
            <x v="4"/>
          </reference>
          <reference field="22" count="1" selected="0">
            <x v="22"/>
          </reference>
          <reference field="23" count="1">
            <x v="1"/>
          </reference>
        </references>
      </pivotArea>
    </format>
    <format dxfId="125">
      <pivotArea grandRow="1" outline="0" collapsedLevelsAreSubtotals="1" fieldPosition="0"/>
    </format>
    <format dxfId="126">
      <pivotArea field="22" type="button" dataOnly="0" labelOnly="1" outline="0" axis="axisRow" fieldPosition="1"/>
    </format>
    <format dxfId="127">
      <pivotArea field="23" type="button" dataOnly="0" labelOnly="1" outline="0" axis="axisRow" fieldPosition="2"/>
    </format>
    <format dxfId="128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1">
            <x v="14"/>
          </reference>
        </references>
      </pivotArea>
    </format>
    <format dxfId="129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1"/>
          </reference>
          <reference field="23" count="1">
            <x v="15"/>
          </reference>
        </references>
      </pivotArea>
    </format>
    <format dxfId="130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2"/>
          </reference>
          <reference field="23" count="1">
            <x v="13"/>
          </reference>
        </references>
      </pivotArea>
    </format>
    <format dxfId="131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3"/>
          </reference>
          <reference field="23" count="1">
            <x v="16"/>
          </reference>
        </references>
      </pivotArea>
    </format>
    <format dxfId="132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4"/>
          </reference>
          <reference field="23" count="1">
            <x v="9"/>
          </reference>
        </references>
      </pivotArea>
    </format>
    <format dxfId="133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5"/>
          </reference>
          <reference field="23" count="1">
            <x v="11"/>
          </reference>
        </references>
      </pivotArea>
    </format>
    <format dxfId="134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6"/>
          </reference>
          <reference field="23" count="1">
            <x v="6"/>
          </reference>
        </references>
      </pivotArea>
    </format>
    <format dxfId="135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7"/>
          </reference>
          <reference field="23" count="1">
            <x v="0"/>
          </reference>
        </references>
      </pivotArea>
    </format>
    <format dxfId="136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8"/>
          </reference>
          <reference field="23" count="1">
            <x v="7"/>
          </reference>
        </references>
      </pivotArea>
    </format>
    <format dxfId="137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9"/>
          </reference>
          <reference field="23" count="1">
            <x v="12"/>
          </reference>
        </references>
      </pivotArea>
    </format>
    <format dxfId="138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10"/>
          </reference>
          <reference field="23" count="1">
            <x v="2"/>
          </reference>
        </references>
      </pivotArea>
    </format>
    <format dxfId="139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12"/>
          </reference>
          <reference field="23" count="1">
            <x v="4"/>
          </reference>
        </references>
      </pivotArea>
    </format>
    <format dxfId="140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4"/>
          </reference>
          <reference field="23" count="1">
            <x v="22"/>
          </reference>
        </references>
      </pivotArea>
    </format>
    <format dxfId="141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5"/>
          </reference>
          <reference field="23" count="1">
            <x v="24"/>
          </reference>
        </references>
      </pivotArea>
    </format>
    <format dxfId="142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3"/>
          </reference>
          <reference field="23" count="1">
            <x v="17"/>
          </reference>
        </references>
      </pivotArea>
    </format>
    <format dxfId="143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4"/>
          </reference>
          <reference field="23" count="1">
            <x v="18"/>
          </reference>
        </references>
      </pivotArea>
    </format>
    <format dxfId="144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5"/>
          </reference>
          <reference field="23" count="1">
            <x v="24"/>
          </reference>
        </references>
      </pivotArea>
    </format>
    <format dxfId="145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6"/>
          </reference>
          <reference field="23" count="1">
            <x v="22"/>
          </reference>
        </references>
      </pivotArea>
    </format>
    <format dxfId="146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7"/>
          </reference>
          <reference field="23" count="1">
            <x v="20"/>
          </reference>
        </references>
      </pivotArea>
    </format>
    <format dxfId="147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8"/>
          </reference>
          <reference field="23" count="1">
            <x v="19"/>
          </reference>
        </references>
      </pivotArea>
    </format>
    <format dxfId="148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9"/>
          </reference>
          <reference field="23" count="1">
            <x v="21"/>
          </reference>
        </references>
      </pivotArea>
    </format>
    <format dxfId="149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20"/>
          </reference>
          <reference field="23" count="1">
            <x v="23"/>
          </reference>
        </references>
      </pivotArea>
    </format>
    <format dxfId="150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21"/>
          </reference>
          <reference field="23" count="1">
            <x v="10"/>
          </reference>
        </references>
      </pivotArea>
    </format>
    <format dxfId="151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4"/>
          </reference>
          <reference field="23" count="1">
            <x v="3"/>
          </reference>
        </references>
      </pivotArea>
    </format>
    <format dxfId="152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3"/>
          </reference>
          <reference field="23" count="1">
            <x v="8"/>
          </reference>
        </references>
      </pivotArea>
    </format>
    <format dxfId="153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4"/>
          </reference>
          <reference field="23" count="1">
            <x v="5"/>
          </reference>
        </references>
      </pivotArea>
    </format>
    <format dxfId="154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5"/>
          </reference>
          <reference field="23" count="1">
            <x v="3"/>
          </reference>
        </references>
      </pivotArea>
    </format>
    <format dxfId="155">
      <pivotArea dataOnly="0" labelOnly="1" outline="0" fieldPosition="0">
        <references count="3">
          <reference field="12" count="1" selected="0">
            <x v="4"/>
          </reference>
          <reference field="22" count="1" selected="0">
            <x v="22"/>
          </reference>
          <reference field="23" count="1">
            <x v="1"/>
          </reference>
        </references>
      </pivotArea>
    </format>
    <format dxfId="156">
      <pivotArea field="12" type="button" dataOnly="0" labelOnly="1" outline="0" axis="axisRow" fieldPosition="0"/>
    </format>
    <format dxfId="157">
      <pivotArea field="12" type="button" dataOnly="0" labelOnly="1" outline="0" axis="axisRow" fieldPosition="0"/>
    </format>
    <format dxfId="158">
      <pivotArea field="12" type="button" dataOnly="0" labelOnly="1" outline="0" axis="axisRow" fieldPosition="0"/>
    </format>
    <format dxfId="159">
      <pivotArea dataOnly="0" labelOnly="1" outline="0" fieldPosition="0">
        <references count="2">
          <reference field="12" count="1" selected="0">
            <x v="0"/>
          </reference>
          <reference field="22" count="6">
            <x v="0"/>
            <x v="1"/>
            <x v="2"/>
            <x v="3"/>
            <x v="4"/>
            <x v="5"/>
          </reference>
        </references>
      </pivotArea>
    </format>
    <format dxfId="160">
      <pivotArea dataOnly="0" labelOnly="1" outline="0" fieldPosition="0">
        <references count="2">
          <reference field="12" count="1" selected="0">
            <x v="1"/>
          </reference>
          <reference field="22" count="7">
            <x v="6"/>
            <x v="7"/>
            <x v="8"/>
            <x v="9"/>
            <x v="10"/>
            <x v="11"/>
            <x v="12"/>
          </reference>
        </references>
      </pivotArea>
    </format>
    <format dxfId="161">
      <pivotArea dataOnly="0" labelOnly="1" outline="0" fieldPosition="0">
        <references count="2">
          <reference field="12" count="1" selected="0">
            <x v="2"/>
          </reference>
          <reference field="22" count="11">
            <x v="4"/>
            <x v="5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2">
      <pivotArea dataOnly="0" labelOnly="1" outline="0" fieldPosition="0">
        <references count="2">
          <reference field="12" count="1" selected="0">
            <x v="3"/>
          </reference>
          <reference field="22" count="4">
            <x v="4"/>
            <x v="23"/>
            <x v="24"/>
            <x v="25"/>
          </reference>
        </references>
      </pivotArea>
    </format>
    <format dxfId="163">
      <pivotArea dataOnly="0" labelOnly="1" outline="0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>
  <location ref="A6:G22" firstHeaderRow="0" firstDataRow="1" firstDataCol="2"/>
  <pivotFields count="103"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axis="axisRow" compact="0" showAll="0">
      <items count="3">
        <item x="0"/>
        <item x="1"/>
        <item t="default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axis="axisRow" compact="0" multipleItemSelectionAllowed="1" showAll="0">
      <items count="14">
        <item sd="0" x="0"/>
        <item sd="0" x="1"/>
        <item sd="0" x="6"/>
        <item sd="0" x="5"/>
        <item sd="0" x="12"/>
        <item sd="0" x="3"/>
        <item sd="0" x="2"/>
        <item sd="0" x="10"/>
        <item sd="0" x="7"/>
        <item x="8"/>
        <item x="4"/>
        <item x="9"/>
        <item x="11"/>
        <item t="default" sd="0"/>
      </items>
    </pivotField>
    <pivotField compact="0" showAll="0" defaultSubtotal="0">
      <items count="7">
        <item sd="0" x="4"/>
        <item sd="0" x="0"/>
        <item sd="0" x="1"/>
        <item sd="0" x="2"/>
        <item sd="0" m="1" x="6"/>
        <item x="3"/>
        <item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numFmtId="44" showAll="0" defaultSubtotal="0"/>
    <pivotField dataField="1" compact="0" numFmtId="44" showAll="0" defaultSubtotal="0"/>
    <pivotField dataField="1" compact="0" showAll="0"/>
    <pivotField compact="0" showAll="0"/>
    <pivotField dataField="1" compact="0" showAl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  <pivotField dataField="1" compact="0" numFmtId="44" showAll="0" defaultSubtotal="0"/>
    <pivotField compact="0" numFmtId="44" showAll="0" defaultSubtotal="0"/>
  </pivotFields>
  <rowFields count="2">
    <field x="5"/>
    <field x="11"/>
  </rowFields>
  <rowItems count="16">
    <i>
      <x/>
    </i>
    <i r="1">
      <x/>
    </i>
    <i r="1">
      <x v="1"/>
    </i>
    <i r="1">
      <x v="6"/>
    </i>
    <i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PRESUPUESTO ESTIMADO" fld="30" baseField="0" baseItem="0" numFmtId="4"/>
    <dataField name="AMPLIACIONES Y REDUCCIONES " fld="79" baseField="0" baseItem="0"/>
    <dataField name=" PTTO.  MODIFICADO" fld="80" baseField="0" baseItem="1"/>
    <dataField name="RECAUDADO" fld="82" baseField="0" baseItem="0"/>
    <dataField name=" DIFERENCIA" fld="101" baseField="0" baseItem="0"/>
  </dataFields>
  <formats count="82">
    <format dxfId="164">
      <pivotArea outline="0" collapsedLevelsAreSubtotals="1" fieldPosition="0"/>
    </format>
    <format dxfId="165">
      <pivotArea dataOnly="0" labelOnly="1" grandCol="1" outline="0" fieldPosition="0"/>
    </format>
    <format dxfId="166">
      <pivotArea outline="0" collapsedLevelsAreSubtotals="1" fieldPosition="0"/>
    </format>
    <format dxfId="167">
      <pivotArea field="12" type="button" dataOnly="0" labelOnly="1" outline="0"/>
    </format>
    <format dxfId="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">
      <pivotArea field="5" type="button" dataOnly="0" labelOnly="1" outline="0" axis="axisRow" fieldPosition="0"/>
    </format>
    <format dxfId="1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">
      <pivotArea collapsedLevelsAreSubtotals="1" fieldPosition="0">
        <references count="2">
          <reference field="5" count="0" selected="0"/>
          <reference field="11" count="3">
            <x v="0"/>
            <x v="1"/>
            <x v="6"/>
          </reference>
        </references>
      </pivotArea>
    </format>
    <format dxfId="172">
      <pivotArea grandRow="1" outline="0" collapsedLevelsAreSubtotals="1" fieldPosition="0"/>
    </format>
    <format dxfId="173">
      <pivotArea field="11" type="button" dataOnly="0" labelOnly="1" outline="0" axis="axisRow" fieldPosition="1"/>
    </format>
    <format dxfId="1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">
      <pivotArea field="11" type="button" dataOnly="0" labelOnly="1" outline="0" axis="axisRow" fieldPosition="1"/>
    </format>
    <format dxfId="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">
      <pivotArea grandRow="1" outline="0" collapsedLevelsAreSubtotals="1" fieldPosition="0"/>
    </format>
    <format dxfId="178">
      <pivotArea dataOnly="0" labelOnly="1" grandRow="1" outline="0" fieldPosition="0"/>
    </format>
    <format dxfId="179">
      <pivotArea outline="0" collapsedLevelsAreSubtotals="1" fieldPosition="0"/>
    </format>
    <format dxfId="180">
      <pivotArea field="11" type="button" dataOnly="0" labelOnly="1" outline="0" axis="axisRow" fieldPosition="1"/>
    </format>
    <format dxfId="181">
      <pivotArea dataOnly="0" labelOnly="1" outline="0" offset="IV256" fieldPosition="0">
        <references count="1">
          <reference field="5" count="0"/>
        </references>
      </pivotArea>
    </format>
    <format dxfId="182">
      <pivotArea dataOnly="0" labelOnly="1" outline="0" fieldPosition="0">
        <references count="2">
          <reference field="5" count="0" selected="0"/>
          <reference field="11" count="3">
            <x v="0"/>
            <x v="1"/>
            <x v="6"/>
          </reference>
        </references>
      </pivotArea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">
      <pivotArea dataOnly="0" labelOnly="1" outline="0" fieldPosition="0">
        <references count="1">
          <reference field="5" count="1">
            <x v="0"/>
          </reference>
        </references>
      </pivotArea>
    </format>
    <format dxfId="185">
      <pivotArea dataOnly="0" labelOnly="1" fieldPosition="0">
        <references count="1">
          <reference field="11" count="0"/>
        </references>
      </pivotArea>
    </format>
    <format dxfId="186">
      <pivotArea field="11" type="button" dataOnly="0" labelOnly="1" outline="0" axis="axisRow" fieldPosition="1"/>
    </format>
    <format dxfId="187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188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189">
      <pivotArea dataOnly="0" labelOnly="1" grandRow="1" outline="0" offset="IV256" fieldPosition="0"/>
    </format>
    <format dxfId="190">
      <pivotArea dataOnly="0" labelOnly="1" outline="0" fieldPosition="0">
        <references count="2">
          <reference field="5" count="1" selected="0">
            <x v="0"/>
          </reference>
          <reference field="11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91">
      <pivotArea outline="0" collapsedLevelsAreSubtotals="1" fieldPosition="0"/>
    </format>
    <format dxfId="192">
      <pivotArea field="11" type="button" dataOnly="0" labelOnly="1" outline="0" axis="axisRow" fieldPosition="1"/>
    </format>
    <format dxfId="193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194">
      <pivotArea dataOnly="0" labelOnly="1" grandRow="1" outline="0" offset="IV256" fieldPosition="0"/>
    </format>
    <format dxfId="195">
      <pivotArea dataOnly="0" labelOnly="1" outline="0" fieldPosition="0">
        <references count="2">
          <reference field="5" count="1" selected="0">
            <x v="0"/>
          </reference>
          <reference field="11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outline="0" collapsedLevelsAreSubtotals="1" fieldPosition="0"/>
    </format>
    <format dxfId="199">
      <pivotArea field="11" type="button" dataOnly="0" labelOnly="1" outline="0" axis="axisRow" fieldPosition="1"/>
    </format>
    <format dxfId="200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2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1" type="button" dataOnly="0" labelOnly="1" outline="0" axis="axisRow" fieldPosition="1"/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4">
      <pivotArea outline="0" collapsedLevelsAreSubtotals="1" fieldPosition="0"/>
    </format>
    <format dxfId="205">
      <pivotArea dataOnly="0" grandRow="1" axis="axisRow" fieldPosition="0"/>
    </format>
    <format dxfId="2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8">
      <pivotArea collapsedLevelsAreSubtotals="1" fieldPosition="0">
        <references count="2">
          <reference field="4294967294" count="1" selected="0">
            <x v="1"/>
          </reference>
          <reference field="5" count="1">
            <x v="0"/>
          </reference>
        </references>
      </pivotArea>
    </format>
    <format dxfId="209">
      <pivotArea collapsedLevelsAreSubtotals="1" fieldPosition="0">
        <references count="3">
          <reference field="4294967294" count="1" selected="0">
            <x v="1"/>
          </reference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210">
      <pivotArea collapsedLevelsAreSubtotals="1" fieldPosition="0">
        <references count="3">
          <reference field="4294967294" count="1" selected="0">
            <x v="1"/>
          </reference>
          <reference field="5" count="1" selected="0">
            <x v="1"/>
          </reference>
          <reference field="11" count="4">
            <x v="2"/>
            <x v="5"/>
            <x v="7"/>
            <x v="8"/>
          </reference>
        </references>
      </pivotArea>
    </format>
    <format dxfId="211">
      <pivotArea collapsedLevelsAreSubtotals="1" fieldPosition="0">
        <references count="1">
          <reference field="5" count="1">
            <x v="1"/>
          </reference>
        </references>
      </pivotArea>
    </format>
    <format dxfId="212">
      <pivotArea dataOnly="0" labelOnly="1" outline="0" fieldPosition="0">
        <references count="1">
          <reference field="5" count="1">
            <x v="1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4">
      <pivotArea field="5" type="button" dataOnly="0" labelOnly="1" outline="0" axis="axisRow" fieldPosition="0"/>
    </format>
    <format dxfId="215">
      <pivotArea collapsedLevelsAreSubtotals="1" fieldPosition="0">
        <references count="2">
          <reference field="4294967294" count="1" selected="0">
            <x v="0"/>
          </reference>
          <reference field="5" count="1">
            <x v="1"/>
          </reference>
        </references>
      </pivotArea>
    </format>
    <format dxfId="216">
      <pivotArea outline="0" collapsedLevelsAreSubtotals="1" fieldPosition="0"/>
    </format>
    <format dxfId="2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9">
      <pivotArea field="11" type="button" dataOnly="0" labelOnly="1" outline="0" axis="axisRow" fieldPosition="1"/>
    </format>
    <format dxfId="2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1">
      <pivotArea type="all" dataOnly="0" outline="0" fieldPosition="0"/>
    </format>
    <format dxfId="222">
      <pivotArea outline="0" collapsedLevelsAreSubtotals="1" fieldPosition="0"/>
    </format>
    <format dxfId="223">
      <pivotArea dataOnly="0" labelOnly="1" outline="0" fieldPosition="0">
        <references count="1">
          <reference field="5" count="0"/>
        </references>
      </pivotArea>
    </format>
    <format dxfId="224">
      <pivotArea dataOnly="0" labelOnly="1" grandRow="1" outline="0" fieldPosition="0"/>
    </format>
    <format dxfId="225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2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7">
      <pivotArea dataOnly="0" labelOnly="1" outline="0" offset="IV2" fieldPosition="0">
        <references count="1">
          <reference field="5" count="1">
            <x v="0"/>
          </reference>
        </references>
      </pivotArea>
    </format>
    <format dxfId="228">
      <pivotArea dataOnly="0" labelOnly="1" outline="0" fieldPosition="0">
        <references count="2">
          <reference field="5" count="1" selected="0">
            <x v="1"/>
          </reference>
          <reference field="11" count="1">
            <x v="2"/>
          </reference>
        </references>
      </pivotArea>
    </format>
    <format dxfId="229">
      <pivotArea dataOnly="0" labelOnly="1" outline="0" fieldPosition="0">
        <references count="2">
          <reference field="5" count="1" selected="0">
            <x v="1"/>
          </reference>
          <reference field="11" count="6">
            <x v="2"/>
            <x v="3"/>
            <x v="4"/>
            <x v="5"/>
            <x v="7"/>
            <x v="8"/>
          </reference>
        </references>
      </pivotArea>
    </format>
    <format dxfId="230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231">
      <pivotArea dataOnly="0" labelOnly="1" outline="0" fieldPosition="0">
        <references count="2"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232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233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234">
      <pivotArea dataOnly="0" labelOnly="1" outline="0" fieldPosition="0">
        <references count="2"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235">
      <pivotArea collapsedLevelsAreSubtotals="1" fieldPosition="0">
        <references count="2">
          <reference field="5" count="1" selected="0">
            <x v="0"/>
          </reference>
          <reference field="11" count="1">
            <x v="6"/>
          </reference>
        </references>
      </pivotArea>
    </format>
    <format dxfId="236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237">
      <pivotArea dataOnly="0" labelOnly="1" outline="0" fieldPosition="0">
        <references count="2">
          <reference field="5" count="1" selected="0">
            <x v="0"/>
          </reference>
          <reference field="11" count="1">
            <x v="6"/>
          </reference>
        </references>
      </pivotArea>
    </format>
    <format dxfId="238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239">
      <pivotArea type="all" dataOnly="0" outline="0" fieldPosition="0"/>
    </format>
    <format dxfId="240">
      <pivotArea outline="0" collapsedLevelsAreSubtotals="1" fieldPosition="0"/>
    </format>
    <format dxfId="241">
      <pivotArea dataOnly="0" labelOnly="1" outline="0" fieldPosition="0">
        <references count="1">
          <reference field="5" count="0"/>
        </references>
      </pivotArea>
    </format>
    <format dxfId="242">
      <pivotArea dataOnly="0" labelOnly="1" grandRow="1" outline="0" fieldPosition="0"/>
    </format>
    <format dxfId="243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2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55:E60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x="0"/>
        <item x="1"/>
        <item x="2"/>
        <item m="1" x="6"/>
        <item x="4"/>
        <item h="1" x="3"/>
        <item h="1"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751">
      <pivotArea outline="0" collapsedLevelsAreSubtotals="1" fieldPosition="0"/>
    </format>
    <format dxfId="752">
      <pivotArea dataOnly="0" labelOnly="1" grandCol="1" outline="0" fieldPosition="0"/>
    </format>
    <format dxfId="753">
      <pivotArea outline="0" collapsedLevelsAreSubtotals="1" fieldPosition="0"/>
    </format>
    <format dxfId="754">
      <pivotArea field="4" type="button" dataOnly="0" labelOnly="1" outline="0" axis="axisRow" fieldPosition="0"/>
    </format>
    <format dxfId="755">
      <pivotArea field="15" type="button" dataOnly="0" labelOnly="1" outline="0"/>
    </format>
    <format dxfId="756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7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58">
      <pivotArea field="3" type="button" dataOnly="0" labelOnly="1" outline="0" axis="axisPage" fieldPosition="0"/>
    </format>
    <format dxfId="759">
      <pivotArea field="4" type="button" dataOnly="0" labelOnly="1" outline="0" axis="axisRow" fieldPosition="0"/>
    </format>
    <format dxfId="760">
      <pivotArea dataOnly="0" labelOnly="1" outline="0" fieldPosition="0">
        <references count="1">
          <reference field="4" count="0"/>
        </references>
      </pivotArea>
    </format>
    <format dxfId="76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64:E67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h="1" x="0"/>
        <item h="1" x="1"/>
        <item h="1" x="2"/>
        <item h="1" m="1" x="6"/>
        <item h="1" x="4"/>
        <item x="3"/>
        <item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3"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762">
      <pivotArea outline="0" collapsedLevelsAreSubtotals="1" fieldPosition="0"/>
    </format>
    <format dxfId="763">
      <pivotArea dataOnly="0" labelOnly="1" grandCol="1" outline="0" fieldPosition="0"/>
    </format>
    <format dxfId="764">
      <pivotArea outline="0" collapsedLevelsAreSubtotals="1" fieldPosition="0"/>
    </format>
    <format dxfId="765">
      <pivotArea field="4" type="button" dataOnly="0" labelOnly="1" outline="0" axis="axisRow" fieldPosition="0"/>
    </format>
    <format dxfId="766">
      <pivotArea field="15" type="button" dataOnly="0" labelOnly="1" outline="0"/>
    </format>
    <format dxfId="767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7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69">
      <pivotArea field="3" type="button" dataOnly="0" labelOnly="1" outline="0" axis="axisPage" fieldPosition="0"/>
    </format>
    <format dxfId="770">
      <pivotArea field="4" type="button" dataOnly="0" labelOnly="1" outline="0" axis="axisRow" fieldPosition="0"/>
    </format>
    <format dxfId="771">
      <pivotArea dataOnly="0" labelOnly="1" outline="0" fieldPosition="0">
        <references count="1">
          <reference field="4" count="0"/>
        </references>
      </pivotArea>
    </format>
    <format dxfId="77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4:G37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3">
    <i>
      <x/>
    </i>
    <i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773">
      <pivotArea outline="0" collapsedLevelsAreSubtotals="1" fieldPosition="0"/>
    </format>
    <format dxfId="774">
      <pivotArea dataOnly="0" labelOnly="1" grandCol="1" outline="0" fieldPosition="0"/>
    </format>
    <format dxfId="775">
      <pivotArea outline="0" collapsedLevelsAreSubtotals="1" fieldPosition="0"/>
    </format>
    <format dxfId="776">
      <pivotArea field="12" type="button" dataOnly="0" labelOnly="1" outline="0"/>
    </format>
    <format dxfId="777">
      <pivotArea field="12" type="button" dataOnly="0" labelOnly="1" outline="0"/>
    </format>
    <format dxfId="778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0">
      <pivotArea dataOnly="0" labelOnly="1" outline="0" fieldPosition="0">
        <references count="1">
          <reference field="11" count="0"/>
        </references>
      </pivotArea>
    </format>
    <format dxfId="781">
      <pivotArea field="23" type="button" dataOnly="0" labelOnly="1" outline="0"/>
    </format>
    <format dxfId="782">
      <pivotArea outline="0" fieldPosition="0">
        <references count="1">
          <reference field="4294967294" count="1">
            <x v="0"/>
          </reference>
        </references>
      </pivotArea>
    </format>
    <format dxfId="783">
      <pivotArea outline="0" fieldPosition="0">
        <references count="1">
          <reference field="4294967294" count="1">
            <x v="1"/>
          </reference>
        </references>
      </pivotArea>
    </format>
    <format dxfId="784">
      <pivotArea outline="0" fieldPosition="0">
        <references count="1">
          <reference field="4294967294" count="1">
            <x v="2"/>
          </reference>
        </references>
      </pivotArea>
    </format>
    <format dxfId="785">
      <pivotArea outline="0" fieldPosition="0">
        <references count="1">
          <reference field="4294967294" count="1">
            <x v="3"/>
          </reference>
        </references>
      </pivotArea>
    </format>
    <format dxfId="786">
      <pivotArea outline="0" fieldPosition="0">
        <references count="1">
          <reference field="4294967294" count="1">
            <x v="4"/>
          </reference>
        </references>
      </pivotArea>
    </format>
    <format dxfId="787">
      <pivotArea outline="0" fieldPosition="0">
        <references count="1">
          <reference field="4294967294" count="1">
            <x v="5"/>
          </reference>
        </references>
      </pivotArea>
    </format>
    <format dxfId="788">
      <pivotArea outline="0" collapsedLevelsAreSubtotals="1" fieldPosition="0"/>
    </format>
    <format dxfId="789">
      <pivotArea outline="0" collapsedLevelsAreSubtotals="1" fieldPosition="0"/>
    </format>
    <format dxfId="790">
      <pivotArea field="11" type="button" dataOnly="0" labelOnly="1" outline="0" axis="axisPage" fieldPosition="0"/>
    </format>
    <format dxfId="791">
      <pivotArea field="20" type="button" dataOnly="0" labelOnly="1" outline="0" axis="axisRow" fieldPosition="0"/>
    </format>
    <format dxfId="792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793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6:G48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2">
        <item x="0"/>
        <item m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733">
      <pivotArea outline="0" collapsedLevelsAreSubtotals="1" fieldPosition="0"/>
    </format>
    <format dxfId="734">
      <pivotArea dataOnly="0" labelOnly="1" grandCol="1" outline="0" fieldPosition="0"/>
    </format>
    <format dxfId="735">
      <pivotArea outline="0" collapsedLevelsAreSubtotals="1" fieldPosition="0"/>
    </format>
    <format dxfId="736">
      <pivotArea field="12" type="button" dataOnly="0" labelOnly="1" outline="0"/>
    </format>
    <format dxfId="737">
      <pivotArea field="12" type="button" dataOnly="0" labelOnly="1" outline="0"/>
    </format>
    <format dxfId="738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0">
      <pivotArea dataOnly="0" labelOnly="1" outline="0" fieldPosition="0">
        <references count="1">
          <reference field="11" count="0"/>
        </references>
      </pivotArea>
    </format>
    <format dxfId="741">
      <pivotArea field="23" type="button" dataOnly="0" labelOnly="1" outline="0"/>
    </format>
    <format dxfId="742">
      <pivotArea dataOnly="0" labelOnly="1" grandRow="1" outline="0" fieldPosition="0"/>
    </format>
    <format dxfId="743">
      <pivotArea outline="0" fieldPosition="0">
        <references count="1">
          <reference field="4294967294" count="1">
            <x v="0"/>
          </reference>
        </references>
      </pivotArea>
    </format>
    <format dxfId="744">
      <pivotArea outline="0" fieldPosition="0">
        <references count="1">
          <reference field="4294967294" count="1">
            <x v="1"/>
          </reference>
        </references>
      </pivotArea>
    </format>
    <format dxfId="745">
      <pivotArea outline="0" fieldPosition="0">
        <references count="1">
          <reference field="4294967294" count="1">
            <x v="2"/>
          </reference>
        </references>
      </pivotArea>
    </format>
    <format dxfId="746">
      <pivotArea outline="0" fieldPosition="0">
        <references count="1">
          <reference field="4294967294" count="1">
            <x v="3"/>
          </reference>
        </references>
      </pivotArea>
    </format>
    <format dxfId="747">
      <pivotArea outline="0" fieldPosition="0">
        <references count="1">
          <reference field="4294967294" count="1">
            <x v="4"/>
          </reference>
        </references>
      </pivotArea>
    </format>
    <format dxfId="748">
      <pivotArea outline="0" fieldPosition="0">
        <references count="1">
          <reference field="4294967294" count="1">
            <x v="5"/>
          </reference>
        </references>
      </pivotArea>
    </format>
    <format dxfId="749">
      <pivotArea outline="0" collapsedLevelsAreSubtotals="1" fieldPosition="0"/>
    </format>
    <format dxfId="750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7:G39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2">
        <item x="0"/>
        <item m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715">
      <pivotArea outline="0" collapsedLevelsAreSubtotals="1" fieldPosition="0"/>
    </format>
    <format dxfId="716">
      <pivotArea dataOnly="0" labelOnly="1" grandCol="1" outline="0" fieldPosition="0"/>
    </format>
    <format dxfId="717">
      <pivotArea outline="0" collapsedLevelsAreSubtotals="1" fieldPosition="0"/>
    </format>
    <format dxfId="718">
      <pivotArea field="12" type="button" dataOnly="0" labelOnly="1" outline="0"/>
    </format>
    <format dxfId="719">
      <pivotArea field="12" type="button" dataOnly="0" labelOnly="1" outline="0"/>
    </format>
    <format dxfId="720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2">
      <pivotArea dataOnly="0" labelOnly="1" outline="0" fieldPosition="0">
        <references count="1">
          <reference field="11" count="0"/>
        </references>
      </pivotArea>
    </format>
    <format dxfId="723">
      <pivotArea field="23" type="button" dataOnly="0" labelOnly="1" outline="0"/>
    </format>
    <format dxfId="724">
      <pivotArea dataOnly="0" labelOnly="1" grandRow="1" outline="0" fieldPosition="0"/>
    </format>
    <format dxfId="725">
      <pivotArea outline="0" fieldPosition="0">
        <references count="1">
          <reference field="4294967294" count="1">
            <x v="0"/>
          </reference>
        </references>
      </pivotArea>
    </format>
    <format dxfId="726">
      <pivotArea outline="0" fieldPosition="0">
        <references count="1">
          <reference field="4294967294" count="1">
            <x v="1"/>
          </reference>
        </references>
      </pivotArea>
    </format>
    <format dxfId="727">
      <pivotArea outline="0" fieldPosition="0">
        <references count="1">
          <reference field="4294967294" count="1">
            <x v="2"/>
          </reference>
        </references>
      </pivotArea>
    </format>
    <format dxfId="728">
      <pivotArea outline="0" fieldPosition="0">
        <references count="1">
          <reference field="4294967294" count="1">
            <x v="3"/>
          </reference>
        </references>
      </pivotArea>
    </format>
    <format dxfId="729">
      <pivotArea outline="0" fieldPosition="0">
        <references count="1">
          <reference field="4294967294" count="1">
            <x v="4"/>
          </reference>
        </references>
      </pivotArea>
    </format>
    <format dxfId="730">
      <pivotArea outline="0" fieldPosition="0">
        <references count="1">
          <reference field="4294967294" count="1">
            <x v="5"/>
          </reference>
        </references>
      </pivotArea>
    </format>
    <format dxfId="731">
      <pivotArea outline="0" collapsedLevelsAreSubtotals="1" fieldPosition="0"/>
    </format>
    <format dxfId="732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5:G47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2">
        <item x="0"/>
        <item m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97">
      <pivotArea outline="0" collapsedLevelsAreSubtotals="1" fieldPosition="0"/>
    </format>
    <format dxfId="698">
      <pivotArea dataOnly="0" labelOnly="1" grandCol="1" outline="0" fieldPosition="0"/>
    </format>
    <format dxfId="699">
      <pivotArea outline="0" collapsedLevelsAreSubtotals="1" fieldPosition="0"/>
    </format>
    <format dxfId="700">
      <pivotArea field="12" type="button" dataOnly="0" labelOnly="1" outline="0"/>
    </format>
    <format dxfId="701">
      <pivotArea field="12" type="button" dataOnly="0" labelOnly="1" outline="0"/>
    </format>
    <format dxfId="702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4">
      <pivotArea dataOnly="0" labelOnly="1" outline="0" fieldPosition="0">
        <references count="1">
          <reference field="11" count="0"/>
        </references>
      </pivotArea>
    </format>
    <format dxfId="705">
      <pivotArea field="23" type="button" dataOnly="0" labelOnly="1" outline="0"/>
    </format>
    <format dxfId="706">
      <pivotArea dataOnly="0" labelOnly="1" grandRow="1" outline="0" fieldPosition="0"/>
    </format>
    <format dxfId="707">
      <pivotArea outline="0" fieldPosition="0">
        <references count="1">
          <reference field="4294967294" count="1">
            <x v="0"/>
          </reference>
        </references>
      </pivotArea>
    </format>
    <format dxfId="708">
      <pivotArea outline="0" fieldPosition="0">
        <references count="1">
          <reference field="4294967294" count="1">
            <x v="1"/>
          </reference>
        </references>
      </pivotArea>
    </format>
    <format dxfId="709">
      <pivotArea outline="0" fieldPosition="0">
        <references count="1">
          <reference field="4294967294" count="1">
            <x v="2"/>
          </reference>
        </references>
      </pivotArea>
    </format>
    <format dxfId="710">
      <pivotArea outline="0" fieldPosition="0">
        <references count="1">
          <reference field="4294967294" count="1">
            <x v="3"/>
          </reference>
        </references>
      </pivotArea>
    </format>
    <format dxfId="711">
      <pivotArea outline="0" fieldPosition="0">
        <references count="1">
          <reference field="4294967294" count="1">
            <x v="4"/>
          </reference>
        </references>
      </pivotArea>
    </format>
    <format dxfId="712">
      <pivotArea outline="0" fieldPosition="0">
        <references count="1">
          <reference field="4294967294" count="1">
            <x v="5"/>
          </reference>
        </references>
      </pivotArea>
    </format>
    <format dxfId="713">
      <pivotArea outline="0" collapsedLevelsAreSubtotals="1" fieldPosition="0"/>
    </format>
    <format dxfId="714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1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66:G68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4">
        <item x="10"/>
        <item x="8"/>
        <item x="1"/>
        <item x="7"/>
        <item x="6"/>
        <item x="0"/>
        <item x="5"/>
        <item x="12"/>
        <item x="3"/>
        <item x="2"/>
        <item x="4"/>
        <item x="9"/>
        <item x="11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2">
        <item x="0"/>
        <item m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79">
      <pivotArea outline="0" collapsedLevelsAreSubtotals="1" fieldPosition="0"/>
    </format>
    <format dxfId="680">
      <pivotArea dataOnly="0" labelOnly="1" grandCol="1" outline="0" fieldPosition="0"/>
    </format>
    <format dxfId="681">
      <pivotArea outline="0" collapsedLevelsAreSubtotals="1" fieldPosition="0"/>
    </format>
    <format dxfId="682">
      <pivotArea field="12" type="button" dataOnly="0" labelOnly="1" outline="0"/>
    </format>
    <format dxfId="683">
      <pivotArea field="12" type="button" dataOnly="0" labelOnly="1" outline="0"/>
    </format>
    <format dxfId="684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86">
      <pivotArea dataOnly="0" labelOnly="1" outline="0" fieldPosition="0">
        <references count="1">
          <reference field="11" count="0"/>
        </references>
      </pivotArea>
    </format>
    <format dxfId="687">
      <pivotArea field="23" type="button" dataOnly="0" labelOnly="1" outline="0"/>
    </format>
    <format dxfId="688">
      <pivotArea dataOnly="0" labelOnly="1" grandRow="1" outline="0" fieldPosition="0"/>
    </format>
    <format dxfId="689">
      <pivotArea outline="0" fieldPosition="0">
        <references count="1">
          <reference field="4294967294" count="1">
            <x v="0"/>
          </reference>
        </references>
      </pivotArea>
    </format>
    <format dxfId="690">
      <pivotArea outline="0" fieldPosition="0">
        <references count="1">
          <reference field="4294967294" count="1">
            <x v="1"/>
          </reference>
        </references>
      </pivotArea>
    </format>
    <format dxfId="691">
      <pivotArea outline="0" fieldPosition="0">
        <references count="1">
          <reference field="4294967294" count="1">
            <x v="2"/>
          </reference>
        </references>
      </pivotArea>
    </format>
    <format dxfId="692">
      <pivotArea outline="0" fieldPosition="0">
        <references count="1">
          <reference field="4294967294" count="1">
            <x v="3"/>
          </reference>
        </references>
      </pivotArea>
    </format>
    <format dxfId="693">
      <pivotArea outline="0" fieldPosition="0">
        <references count="1">
          <reference field="4294967294" count="1">
            <x v="4"/>
          </reference>
        </references>
      </pivotArea>
    </format>
    <format dxfId="694">
      <pivotArea outline="0" fieldPosition="0">
        <references count="1">
          <reference field="4294967294" count="1">
            <x v="5"/>
          </reference>
        </references>
      </pivotArea>
    </format>
    <format dxfId="695">
      <pivotArea outline="0" collapsedLevelsAreSubtotals="1" fieldPosition="0"/>
    </format>
    <format dxfId="696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1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1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2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2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2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4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42"/>
  <sheetViews>
    <sheetView topLeftCell="A19" workbookViewId="0">
      <selection activeCell="G32" sqref="G32"/>
    </sheetView>
  </sheetViews>
  <sheetFormatPr baseColWidth="10" defaultRowHeight="20.25" customHeight="1" x14ac:dyDescent="0.25"/>
  <cols>
    <col min="1" max="1" width="39.7109375" style="1" customWidth="1"/>
    <col min="2" max="2" width="21.7109375" style="1" customWidth="1"/>
    <col min="3" max="3" width="20.7109375" style="1" customWidth="1"/>
    <col min="4" max="4" width="16.7109375" style="1" hidden="1" customWidth="1"/>
    <col min="5" max="5" width="37.140625" style="2" customWidth="1"/>
    <col min="6" max="6" width="20.140625" style="2" bestFit="1" customWidth="1"/>
    <col min="7" max="7" width="21.42578125" style="1" customWidth="1"/>
    <col min="8" max="8" width="12.85546875" style="1" customWidth="1"/>
    <col min="9" max="9" width="4.28515625" style="1" customWidth="1"/>
    <col min="10" max="10" width="13.85546875" style="1" bestFit="1" customWidth="1"/>
    <col min="11" max="11" width="11.42578125" style="1"/>
    <col min="12" max="12" width="14" style="48" customWidth="1"/>
    <col min="13" max="16384" width="11.42578125" style="1"/>
  </cols>
  <sheetData>
    <row r="2" spans="1:9" ht="20.25" customHeight="1" thickBot="1" x14ac:dyDescent="0.3">
      <c r="G2" s="4"/>
    </row>
    <row r="3" spans="1:9" ht="20.25" customHeight="1" x14ac:dyDescent="0.25">
      <c r="A3" s="320" t="s">
        <v>174</v>
      </c>
      <c r="B3" s="321"/>
      <c r="C3" s="321"/>
      <c r="D3" s="321"/>
      <c r="E3" s="321"/>
      <c r="F3" s="321"/>
      <c r="G3" s="322"/>
    </row>
    <row r="4" spans="1:9" ht="20.25" customHeight="1" x14ac:dyDescent="0.25">
      <c r="A4" s="323" t="s">
        <v>0</v>
      </c>
      <c r="B4" s="324"/>
      <c r="C4" s="324"/>
      <c r="D4" s="324"/>
      <c r="E4" s="324"/>
      <c r="F4" s="324"/>
      <c r="G4" s="325"/>
    </row>
    <row r="5" spans="1:9" ht="20.25" customHeight="1" thickBot="1" x14ac:dyDescent="0.3">
      <c r="A5" s="323" t="s">
        <v>924</v>
      </c>
      <c r="B5" s="324"/>
      <c r="C5" s="324"/>
      <c r="D5" s="324"/>
      <c r="E5" s="324"/>
      <c r="F5" s="324"/>
      <c r="G5" s="325"/>
    </row>
    <row r="6" spans="1:9" ht="20.25" customHeight="1" x14ac:dyDescent="0.25">
      <c r="A6" s="266" t="s">
        <v>1</v>
      </c>
      <c r="B6" s="267">
        <v>42856</v>
      </c>
      <c r="C6" s="267">
        <v>42887</v>
      </c>
      <c r="D6" s="267" t="s">
        <v>271</v>
      </c>
      <c r="E6" s="268" t="s">
        <v>2</v>
      </c>
      <c r="F6" s="267">
        <v>42856</v>
      </c>
      <c r="G6" s="269">
        <v>42887</v>
      </c>
    </row>
    <row r="7" spans="1:9" ht="20.25" customHeight="1" x14ac:dyDescent="0.25">
      <c r="A7" s="9" t="s">
        <v>3</v>
      </c>
      <c r="B7" s="10"/>
      <c r="C7" s="11"/>
      <c r="D7" s="11"/>
      <c r="E7" s="8" t="s">
        <v>4</v>
      </c>
      <c r="F7" s="22"/>
      <c r="G7" s="23"/>
    </row>
    <row r="8" spans="1:9" ht="26.25" x14ac:dyDescent="0.25">
      <c r="A8" s="13" t="s">
        <v>272</v>
      </c>
      <c r="B8" s="219">
        <v>15435622.800000001</v>
      </c>
      <c r="C8" s="219">
        <v>14715832.16</v>
      </c>
      <c r="D8" s="220">
        <f>+C8-B8</f>
        <v>-719790.6400000006</v>
      </c>
      <c r="E8" s="221" t="s">
        <v>294</v>
      </c>
      <c r="F8" s="219">
        <v>951277.9</v>
      </c>
      <c r="G8" s="222">
        <v>712891.27</v>
      </c>
      <c r="H8" s="48">
        <f>+G8-F8</f>
        <v>-238386.63</v>
      </c>
      <c r="I8" s="48"/>
    </row>
    <row r="9" spans="1:9" ht="26.25" x14ac:dyDescent="0.25">
      <c r="A9" s="13" t="s">
        <v>273</v>
      </c>
      <c r="B9" s="219">
        <v>1741712.87</v>
      </c>
      <c r="C9" s="219">
        <v>1545801.34</v>
      </c>
      <c r="D9" s="220">
        <f t="shared" ref="D9:D12" si="0">+C9-B9</f>
        <v>-195911.53000000003</v>
      </c>
      <c r="E9" s="221"/>
      <c r="F9" s="219"/>
      <c r="G9" s="222"/>
    </row>
    <row r="10" spans="1:9" ht="26.25" x14ac:dyDescent="0.25">
      <c r="A10" s="13" t="s">
        <v>274</v>
      </c>
      <c r="B10" s="219">
        <v>790439.07</v>
      </c>
      <c r="C10" s="219">
        <v>440467.15</v>
      </c>
      <c r="D10" s="220">
        <f t="shared" si="0"/>
        <v>-349971.91999999993</v>
      </c>
      <c r="E10" s="223" t="s">
        <v>20</v>
      </c>
      <c r="F10" s="221">
        <v>951277.9</v>
      </c>
      <c r="G10" s="224">
        <f>SUM(G8:G9)</f>
        <v>712891.27</v>
      </c>
      <c r="H10" s="48">
        <f>+G10-F10</f>
        <v>-238386.63</v>
      </c>
      <c r="I10" s="48"/>
    </row>
    <row r="11" spans="1:9" ht="20.25" customHeight="1" x14ac:dyDescent="0.25">
      <c r="A11" s="13" t="s">
        <v>275</v>
      </c>
      <c r="B11" s="219">
        <v>129414.41</v>
      </c>
      <c r="C11" s="219">
        <v>113793.37</v>
      </c>
      <c r="D11" s="220">
        <f t="shared" si="0"/>
        <v>-15621.040000000008</v>
      </c>
      <c r="E11" s="219"/>
      <c r="F11" s="219"/>
      <c r="G11" s="222"/>
    </row>
    <row r="12" spans="1:9" ht="28.5" customHeight="1" x14ac:dyDescent="0.25">
      <c r="A12" s="13" t="s">
        <v>309</v>
      </c>
      <c r="B12" s="219">
        <v>0</v>
      </c>
      <c r="C12" s="219">
        <v>0</v>
      </c>
      <c r="D12" s="219">
        <f t="shared" si="0"/>
        <v>0</v>
      </c>
      <c r="E12" s="225" t="s">
        <v>22</v>
      </c>
      <c r="F12" s="219"/>
      <c r="G12" s="222"/>
    </row>
    <row r="13" spans="1:9" ht="39" x14ac:dyDescent="0.25">
      <c r="A13" s="13"/>
      <c r="B13" s="219"/>
      <c r="C13" s="219"/>
      <c r="D13" s="219"/>
      <c r="E13" s="221" t="s">
        <v>295</v>
      </c>
      <c r="F13" s="219">
        <v>1425363.75</v>
      </c>
      <c r="G13" s="222">
        <v>1425363.75</v>
      </c>
      <c r="H13" s="48">
        <f>+G13-F13</f>
        <v>0</v>
      </c>
      <c r="I13" s="48"/>
    </row>
    <row r="14" spans="1:9" ht="30" customHeight="1" x14ac:dyDescent="0.25">
      <c r="A14" s="14" t="s">
        <v>19</v>
      </c>
      <c r="B14" s="219">
        <v>18097189.150000002</v>
      </c>
      <c r="C14" s="219">
        <f>SUM(C8:C13)</f>
        <v>16815894.02</v>
      </c>
      <c r="D14" s="219">
        <f t="shared" ref="D14" si="1">+C14-B14</f>
        <v>-1281295.1300000027</v>
      </c>
      <c r="E14" s="219"/>
      <c r="F14" s="219"/>
      <c r="G14" s="222"/>
    </row>
    <row r="15" spans="1:9" ht="20.25" customHeight="1" x14ac:dyDescent="0.25">
      <c r="A15" s="13"/>
      <c r="B15" s="219"/>
      <c r="C15" s="219"/>
      <c r="D15" s="219"/>
      <c r="E15" s="223" t="s">
        <v>37</v>
      </c>
      <c r="F15" s="221">
        <v>1425363.75</v>
      </c>
      <c r="G15" s="224">
        <f>SUM(G13:G14)</f>
        <v>1425363.75</v>
      </c>
      <c r="H15" s="48">
        <f>+G15-F15</f>
        <v>0</v>
      </c>
      <c r="I15" s="48"/>
    </row>
    <row r="16" spans="1:9" ht="15.75" x14ac:dyDescent="0.25">
      <c r="A16" s="9" t="s">
        <v>21</v>
      </c>
      <c r="B16" s="219"/>
      <c r="C16" s="219"/>
      <c r="D16" s="219"/>
      <c r="E16" s="225" t="s">
        <v>38</v>
      </c>
      <c r="F16" s="225">
        <v>2376641.65</v>
      </c>
      <c r="G16" s="226">
        <f>+G15+G10</f>
        <v>2138255.02</v>
      </c>
      <c r="H16" s="48">
        <f>+G16-F16</f>
        <v>-238386.62999999989</v>
      </c>
      <c r="I16" s="48"/>
    </row>
    <row r="17" spans="1:10" ht="26.25" x14ac:dyDescent="0.25">
      <c r="A17" s="13" t="s">
        <v>292</v>
      </c>
      <c r="B17" s="219">
        <v>0</v>
      </c>
      <c r="C17" s="219">
        <v>0</v>
      </c>
      <c r="D17" s="220">
        <f t="shared" ref="D17:D22" si="2">+C17-B17</f>
        <v>0</v>
      </c>
      <c r="E17" s="225"/>
      <c r="F17" s="225"/>
      <c r="G17" s="226"/>
      <c r="H17" s="48"/>
      <c r="I17" s="48"/>
    </row>
    <row r="18" spans="1:10" ht="43.5" customHeight="1" x14ac:dyDescent="0.25">
      <c r="A18" s="13" t="s">
        <v>288</v>
      </c>
      <c r="B18" s="219">
        <v>222712740.84</v>
      </c>
      <c r="C18" s="219">
        <v>222712740.84</v>
      </c>
      <c r="D18" s="220">
        <f t="shared" si="2"/>
        <v>0</v>
      </c>
      <c r="E18" s="219"/>
      <c r="F18" s="219"/>
      <c r="G18" s="222"/>
    </row>
    <row r="19" spans="1:10" ht="29.25" customHeight="1" x14ac:dyDescent="0.25">
      <c r="A19" s="13" t="s">
        <v>289</v>
      </c>
      <c r="B19" s="219">
        <v>92761566.480000004</v>
      </c>
      <c r="C19" s="219">
        <v>93854707.620000005</v>
      </c>
      <c r="D19" s="220">
        <f t="shared" si="2"/>
        <v>1093141.1400000006</v>
      </c>
      <c r="E19" s="225" t="s">
        <v>40</v>
      </c>
      <c r="F19" s="219"/>
      <c r="G19" s="222"/>
    </row>
    <row r="20" spans="1:10" ht="27.75" customHeight="1" x14ac:dyDescent="0.25">
      <c r="A20" s="13" t="s">
        <v>290</v>
      </c>
      <c r="B20" s="219">
        <v>1023682.6</v>
      </c>
      <c r="C20" s="219">
        <v>1023682.6</v>
      </c>
      <c r="D20" s="219">
        <f t="shared" si="2"/>
        <v>0</v>
      </c>
      <c r="E20" s="225"/>
      <c r="F20" s="219"/>
      <c r="G20" s="222"/>
    </row>
    <row r="21" spans="1:10" ht="26.25" x14ac:dyDescent="0.25">
      <c r="A21" s="13" t="s">
        <v>291</v>
      </c>
      <c r="B21" s="219">
        <v>-11144725.25</v>
      </c>
      <c r="C21" s="219">
        <v>-11664728.98</v>
      </c>
      <c r="D21" s="220">
        <f t="shared" si="2"/>
        <v>-520003.73000000045</v>
      </c>
      <c r="E21" s="225" t="s">
        <v>42</v>
      </c>
      <c r="F21" s="219"/>
      <c r="G21" s="222"/>
    </row>
    <row r="22" spans="1:10" ht="15.75" x14ac:dyDescent="0.25">
      <c r="A22" s="13" t="s">
        <v>293</v>
      </c>
      <c r="B22" s="219">
        <v>51865.8</v>
      </c>
      <c r="C22" s="219">
        <v>51865.8</v>
      </c>
      <c r="D22" s="219">
        <f t="shared" si="2"/>
        <v>0</v>
      </c>
      <c r="E22" s="221" t="s">
        <v>297</v>
      </c>
      <c r="F22" s="219">
        <v>178010117.37</v>
      </c>
      <c r="G22" s="222">
        <v>178010117.37</v>
      </c>
      <c r="H22" s="209">
        <f>+G22-F22</f>
        <v>0</v>
      </c>
      <c r="I22" s="209"/>
    </row>
    <row r="23" spans="1:10" ht="15.75" x14ac:dyDescent="0.25">
      <c r="A23" s="13"/>
      <c r="B23" s="219"/>
      <c r="C23" s="219"/>
      <c r="D23" s="219"/>
      <c r="E23" s="221"/>
      <c r="F23" s="219"/>
      <c r="G23" s="222"/>
    </row>
    <row r="24" spans="1:10" ht="26.25" x14ac:dyDescent="0.25">
      <c r="A24" s="13"/>
      <c r="B24" s="219"/>
      <c r="C24" s="219"/>
      <c r="D24" s="219"/>
      <c r="E24" s="225" t="s">
        <v>47</v>
      </c>
      <c r="F24" s="219"/>
      <c r="G24" s="222"/>
    </row>
    <row r="25" spans="1:10" ht="34.5" customHeight="1" x14ac:dyDescent="0.25">
      <c r="A25" s="14" t="s">
        <v>41</v>
      </c>
      <c r="B25" s="219">
        <v>305405130.47000003</v>
      </c>
      <c r="C25" s="219">
        <f>SUM(C17:C24)</f>
        <v>305978267.88000005</v>
      </c>
      <c r="D25" s="219">
        <f t="shared" ref="D25" si="3">+C25-B25</f>
        <v>573137.41000002623</v>
      </c>
      <c r="E25" s="221" t="s">
        <v>296</v>
      </c>
      <c r="F25" s="219">
        <v>6507115.1600000001</v>
      </c>
      <c r="G25" s="222">
        <v>6037344.0700000003</v>
      </c>
      <c r="H25" s="209">
        <f t="shared" ref="H25:H27" si="4">+G25-F25</f>
        <v>-469771.08999999985</v>
      </c>
      <c r="I25" s="209"/>
      <c r="J25" s="279">
        <f>+G25-F25</f>
        <v>-469771.08999999985</v>
      </c>
    </row>
    <row r="26" spans="1:10" ht="26.25" x14ac:dyDescent="0.25">
      <c r="A26" s="13"/>
      <c r="B26" s="219"/>
      <c r="C26" s="219"/>
      <c r="D26" s="219"/>
      <c r="E26" s="221" t="s">
        <v>298</v>
      </c>
      <c r="F26" s="219">
        <v>38742488.18</v>
      </c>
      <c r="G26" s="222">
        <v>38742488.18</v>
      </c>
      <c r="H26" s="48">
        <f t="shared" si="4"/>
        <v>0</v>
      </c>
      <c r="I26" s="48"/>
      <c r="J26" s="279">
        <f>+F26-G26</f>
        <v>0</v>
      </c>
    </row>
    <row r="27" spans="1:10" ht="15.75" x14ac:dyDescent="0.25">
      <c r="A27" s="9" t="s">
        <v>44</v>
      </c>
      <c r="B27" s="227">
        <v>323502319.62</v>
      </c>
      <c r="C27" s="227">
        <f>+C25+C14</f>
        <v>322794161.90000004</v>
      </c>
      <c r="D27" s="219">
        <f t="shared" ref="D27" si="5">+C27-B27</f>
        <v>-708157.71999996901</v>
      </c>
      <c r="E27" s="221" t="s">
        <v>299</v>
      </c>
      <c r="F27" s="219">
        <v>97865957.260000005</v>
      </c>
      <c r="G27" s="222">
        <v>97865957.260000005</v>
      </c>
      <c r="H27" s="48">
        <f t="shared" si="4"/>
        <v>0</v>
      </c>
      <c r="I27" s="48"/>
    </row>
    <row r="28" spans="1:10" ht="15.75" x14ac:dyDescent="0.25">
      <c r="A28" s="13"/>
      <c r="B28" s="219"/>
      <c r="C28" s="219"/>
      <c r="D28" s="219"/>
      <c r="E28" s="221"/>
      <c r="F28" s="219"/>
      <c r="G28" s="222"/>
    </row>
    <row r="29" spans="1:10" ht="39" x14ac:dyDescent="0.25">
      <c r="A29" s="13"/>
      <c r="B29" s="219"/>
      <c r="C29" s="219"/>
      <c r="D29" s="219"/>
      <c r="E29" s="225" t="s">
        <v>51</v>
      </c>
      <c r="F29" s="219"/>
      <c r="G29" s="222"/>
    </row>
    <row r="30" spans="1:10" ht="26.25" x14ac:dyDescent="0.25">
      <c r="A30" s="13"/>
      <c r="B30" s="219"/>
      <c r="C30" s="219"/>
      <c r="D30" s="219"/>
      <c r="E30" s="223" t="s">
        <v>300</v>
      </c>
      <c r="F30" s="221">
        <v>321125677.97000003</v>
      </c>
      <c r="G30" s="224">
        <f>SUM(G21:G29)</f>
        <v>320655906.88</v>
      </c>
      <c r="H30" s="48">
        <f t="shared" ref="H30" si="6">+G30-F30</f>
        <v>-469771.09000003338</v>
      </c>
      <c r="I30" s="48"/>
    </row>
    <row r="31" spans="1:10" ht="15.75" x14ac:dyDescent="0.25">
      <c r="A31" s="15"/>
      <c r="B31" s="219"/>
      <c r="C31" s="219"/>
      <c r="D31" s="219"/>
      <c r="E31" s="221"/>
      <c r="F31" s="219"/>
      <c r="G31" s="222"/>
    </row>
    <row r="32" spans="1:10" ht="27" thickBot="1" x14ac:dyDescent="0.3">
      <c r="A32" s="16"/>
      <c r="B32" s="228"/>
      <c r="C32" s="228"/>
      <c r="D32" s="228"/>
      <c r="E32" s="229" t="s">
        <v>54</v>
      </c>
      <c r="F32" s="229">
        <v>323502319.62</v>
      </c>
      <c r="G32" s="230">
        <f>+G30+G16</f>
        <v>322794161.89999998</v>
      </c>
      <c r="H32" s="48">
        <f t="shared" ref="H32" si="7">+G32-F32</f>
        <v>-708157.72000002861</v>
      </c>
      <c r="I32" s="48"/>
      <c r="J32" s="279">
        <f>+G32-C27</f>
        <v>0</v>
      </c>
    </row>
    <row r="33" spans="1:7" ht="35.25" customHeight="1" x14ac:dyDescent="0.25">
      <c r="A33" s="270"/>
      <c r="B33" s="11"/>
      <c r="C33" s="11"/>
      <c r="D33" s="11"/>
      <c r="E33" s="270"/>
      <c r="F33" s="271"/>
      <c r="G33" s="289"/>
    </row>
    <row r="34" spans="1:7" ht="20.25" customHeight="1" x14ac:dyDescent="0.25">
      <c r="A34" s="270"/>
      <c r="B34" s="270"/>
      <c r="C34" s="270"/>
      <c r="D34" s="270"/>
      <c r="E34" s="272"/>
      <c r="F34" s="272"/>
      <c r="G34" s="278"/>
    </row>
    <row r="35" spans="1:7" ht="20.25" customHeight="1" x14ac:dyDescent="0.25">
      <c r="A35" s="274"/>
      <c r="B35" s="273"/>
      <c r="C35" s="274"/>
      <c r="D35" s="273"/>
      <c r="E35" s="275"/>
      <c r="F35" s="274"/>
      <c r="G35" s="273"/>
    </row>
    <row r="36" spans="1:7" ht="20.25" customHeight="1" x14ac:dyDescent="0.25">
      <c r="A36" s="276"/>
      <c r="B36" s="273"/>
      <c r="C36" s="277"/>
      <c r="D36" s="273"/>
      <c r="E36" s="275"/>
      <c r="F36" s="277"/>
      <c r="G36" s="273"/>
    </row>
    <row r="37" spans="1:7" ht="20.25" customHeight="1" x14ac:dyDescent="0.25">
      <c r="A37" s="276"/>
      <c r="B37" s="270"/>
      <c r="C37" s="270"/>
      <c r="D37" s="270"/>
      <c r="E37" s="272"/>
      <c r="F37" s="272"/>
      <c r="G37" s="270"/>
    </row>
    <row r="40" spans="1:7" ht="20.25" customHeight="1" x14ac:dyDescent="0.25">
      <c r="G40" s="48"/>
    </row>
    <row r="41" spans="1:7" ht="20.25" customHeight="1" x14ac:dyDescent="0.25">
      <c r="G41" s="48"/>
    </row>
    <row r="42" spans="1:7" ht="20.25" customHeight="1" x14ac:dyDescent="0.25">
      <c r="G42" s="48"/>
    </row>
  </sheetData>
  <mergeCells count="3">
    <mergeCell ref="A3:G3"/>
    <mergeCell ref="A4:G4"/>
    <mergeCell ref="A5:G5"/>
  </mergeCells>
  <printOptions horizontalCentered="1"/>
  <pageMargins left="0.11811023622047245" right="0.11811023622047245" top="0.35433070866141736" bottom="0.15748031496062992" header="0.31496062992125984" footer="0.31496062992125984"/>
  <pageSetup scale="68" orientation="landscape" horizontalDpi="300" verticalDpi="300" r:id="rId1"/>
  <headerFooter>
    <oddHeader xml:space="preserve">&amp;R
</oddHeader>
    <oddFooter>&amp;R&amp;14 &amp;"BenguiatGot Bk BT,Negrita"&amp;12 &amp;14 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6:K31"/>
  <sheetViews>
    <sheetView showGridLines="0" topLeftCell="A5" zoomScaleNormal="100" workbookViewId="0">
      <selection activeCell="C21" sqref="C21"/>
    </sheetView>
  </sheetViews>
  <sheetFormatPr baseColWidth="10" defaultColWidth="15.140625" defaultRowHeight="12.75" x14ac:dyDescent="0.2"/>
  <cols>
    <col min="1" max="1" width="20.5703125" style="87" customWidth="1"/>
    <col min="2" max="2" width="14.42578125" style="87" customWidth="1"/>
    <col min="3" max="3" width="14.28515625" style="87" customWidth="1"/>
    <col min="4" max="4" width="13.140625" style="87" customWidth="1"/>
    <col min="5" max="5" width="12" style="87" customWidth="1"/>
    <col min="6" max="6" width="13.5703125" style="87" customWidth="1"/>
    <col min="7" max="8" width="12.140625" style="87" customWidth="1"/>
    <col min="9" max="9" width="12.42578125" style="87" customWidth="1"/>
    <col min="10" max="10" width="15.140625" style="87" customWidth="1"/>
    <col min="11" max="11" width="14.7109375" style="87" customWidth="1"/>
    <col min="12" max="256" width="15.140625" style="87"/>
    <col min="257" max="257" width="20.5703125" style="87" customWidth="1"/>
    <col min="258" max="258" width="14.42578125" style="87" customWidth="1"/>
    <col min="259" max="259" width="14.28515625" style="87" customWidth="1"/>
    <col min="260" max="260" width="13.140625" style="87" customWidth="1"/>
    <col min="261" max="261" width="12" style="87" customWidth="1"/>
    <col min="262" max="262" width="13.5703125" style="87" customWidth="1"/>
    <col min="263" max="264" width="12.140625" style="87" customWidth="1"/>
    <col min="265" max="265" width="12.42578125" style="87" customWidth="1"/>
    <col min="266" max="266" width="15.140625" style="87" customWidth="1"/>
    <col min="267" max="267" width="14.7109375" style="87" customWidth="1"/>
    <col min="268" max="512" width="15.140625" style="87"/>
    <col min="513" max="513" width="20.5703125" style="87" customWidth="1"/>
    <col min="514" max="514" width="14.42578125" style="87" customWidth="1"/>
    <col min="515" max="515" width="14.28515625" style="87" customWidth="1"/>
    <col min="516" max="516" width="13.140625" style="87" customWidth="1"/>
    <col min="517" max="517" width="12" style="87" customWidth="1"/>
    <col min="518" max="518" width="13.5703125" style="87" customWidth="1"/>
    <col min="519" max="520" width="12.140625" style="87" customWidth="1"/>
    <col min="521" max="521" width="12.42578125" style="87" customWidth="1"/>
    <col min="522" max="522" width="15.140625" style="87" customWidth="1"/>
    <col min="523" max="523" width="14.7109375" style="87" customWidth="1"/>
    <col min="524" max="768" width="15.140625" style="87"/>
    <col min="769" max="769" width="20.5703125" style="87" customWidth="1"/>
    <col min="770" max="770" width="14.42578125" style="87" customWidth="1"/>
    <col min="771" max="771" width="14.28515625" style="87" customWidth="1"/>
    <col min="772" max="772" width="13.140625" style="87" customWidth="1"/>
    <col min="773" max="773" width="12" style="87" customWidth="1"/>
    <col min="774" max="774" width="13.5703125" style="87" customWidth="1"/>
    <col min="775" max="776" width="12.140625" style="87" customWidth="1"/>
    <col min="777" max="777" width="12.42578125" style="87" customWidth="1"/>
    <col min="778" max="778" width="15.140625" style="87" customWidth="1"/>
    <col min="779" max="779" width="14.7109375" style="87" customWidth="1"/>
    <col min="780" max="1024" width="15.140625" style="87"/>
    <col min="1025" max="1025" width="20.5703125" style="87" customWidth="1"/>
    <col min="1026" max="1026" width="14.42578125" style="87" customWidth="1"/>
    <col min="1027" max="1027" width="14.28515625" style="87" customWidth="1"/>
    <col min="1028" max="1028" width="13.140625" style="87" customWidth="1"/>
    <col min="1029" max="1029" width="12" style="87" customWidth="1"/>
    <col min="1030" max="1030" width="13.5703125" style="87" customWidth="1"/>
    <col min="1031" max="1032" width="12.140625" style="87" customWidth="1"/>
    <col min="1033" max="1033" width="12.42578125" style="87" customWidth="1"/>
    <col min="1034" max="1034" width="15.140625" style="87" customWidth="1"/>
    <col min="1035" max="1035" width="14.7109375" style="87" customWidth="1"/>
    <col min="1036" max="1280" width="15.140625" style="87"/>
    <col min="1281" max="1281" width="20.5703125" style="87" customWidth="1"/>
    <col min="1282" max="1282" width="14.42578125" style="87" customWidth="1"/>
    <col min="1283" max="1283" width="14.28515625" style="87" customWidth="1"/>
    <col min="1284" max="1284" width="13.140625" style="87" customWidth="1"/>
    <col min="1285" max="1285" width="12" style="87" customWidth="1"/>
    <col min="1286" max="1286" width="13.5703125" style="87" customWidth="1"/>
    <col min="1287" max="1288" width="12.140625" style="87" customWidth="1"/>
    <col min="1289" max="1289" width="12.42578125" style="87" customWidth="1"/>
    <col min="1290" max="1290" width="15.140625" style="87" customWidth="1"/>
    <col min="1291" max="1291" width="14.7109375" style="87" customWidth="1"/>
    <col min="1292" max="1536" width="15.140625" style="87"/>
    <col min="1537" max="1537" width="20.5703125" style="87" customWidth="1"/>
    <col min="1538" max="1538" width="14.42578125" style="87" customWidth="1"/>
    <col min="1539" max="1539" width="14.28515625" style="87" customWidth="1"/>
    <col min="1540" max="1540" width="13.140625" style="87" customWidth="1"/>
    <col min="1541" max="1541" width="12" style="87" customWidth="1"/>
    <col min="1542" max="1542" width="13.5703125" style="87" customWidth="1"/>
    <col min="1543" max="1544" width="12.140625" style="87" customWidth="1"/>
    <col min="1545" max="1545" width="12.42578125" style="87" customWidth="1"/>
    <col min="1546" max="1546" width="15.140625" style="87" customWidth="1"/>
    <col min="1547" max="1547" width="14.7109375" style="87" customWidth="1"/>
    <col min="1548" max="1792" width="15.140625" style="87"/>
    <col min="1793" max="1793" width="20.5703125" style="87" customWidth="1"/>
    <col min="1794" max="1794" width="14.42578125" style="87" customWidth="1"/>
    <col min="1795" max="1795" width="14.28515625" style="87" customWidth="1"/>
    <col min="1796" max="1796" width="13.140625" style="87" customWidth="1"/>
    <col min="1797" max="1797" width="12" style="87" customWidth="1"/>
    <col min="1798" max="1798" width="13.5703125" style="87" customWidth="1"/>
    <col min="1799" max="1800" width="12.140625" style="87" customWidth="1"/>
    <col min="1801" max="1801" width="12.42578125" style="87" customWidth="1"/>
    <col min="1802" max="1802" width="15.140625" style="87" customWidth="1"/>
    <col min="1803" max="1803" width="14.7109375" style="87" customWidth="1"/>
    <col min="1804" max="2048" width="15.140625" style="87"/>
    <col min="2049" max="2049" width="20.5703125" style="87" customWidth="1"/>
    <col min="2050" max="2050" width="14.42578125" style="87" customWidth="1"/>
    <col min="2051" max="2051" width="14.28515625" style="87" customWidth="1"/>
    <col min="2052" max="2052" width="13.140625" style="87" customWidth="1"/>
    <col min="2053" max="2053" width="12" style="87" customWidth="1"/>
    <col min="2054" max="2054" width="13.5703125" style="87" customWidth="1"/>
    <col min="2055" max="2056" width="12.140625" style="87" customWidth="1"/>
    <col min="2057" max="2057" width="12.42578125" style="87" customWidth="1"/>
    <col min="2058" max="2058" width="15.140625" style="87" customWidth="1"/>
    <col min="2059" max="2059" width="14.7109375" style="87" customWidth="1"/>
    <col min="2060" max="2304" width="15.140625" style="87"/>
    <col min="2305" max="2305" width="20.5703125" style="87" customWidth="1"/>
    <col min="2306" max="2306" width="14.42578125" style="87" customWidth="1"/>
    <col min="2307" max="2307" width="14.28515625" style="87" customWidth="1"/>
    <col min="2308" max="2308" width="13.140625" style="87" customWidth="1"/>
    <col min="2309" max="2309" width="12" style="87" customWidth="1"/>
    <col min="2310" max="2310" width="13.5703125" style="87" customWidth="1"/>
    <col min="2311" max="2312" width="12.140625" style="87" customWidth="1"/>
    <col min="2313" max="2313" width="12.42578125" style="87" customWidth="1"/>
    <col min="2314" max="2314" width="15.140625" style="87" customWidth="1"/>
    <col min="2315" max="2315" width="14.7109375" style="87" customWidth="1"/>
    <col min="2316" max="2560" width="15.140625" style="87"/>
    <col min="2561" max="2561" width="20.5703125" style="87" customWidth="1"/>
    <col min="2562" max="2562" width="14.42578125" style="87" customWidth="1"/>
    <col min="2563" max="2563" width="14.28515625" style="87" customWidth="1"/>
    <col min="2564" max="2564" width="13.140625" style="87" customWidth="1"/>
    <col min="2565" max="2565" width="12" style="87" customWidth="1"/>
    <col min="2566" max="2566" width="13.5703125" style="87" customWidth="1"/>
    <col min="2567" max="2568" width="12.140625" style="87" customWidth="1"/>
    <col min="2569" max="2569" width="12.42578125" style="87" customWidth="1"/>
    <col min="2570" max="2570" width="15.140625" style="87" customWidth="1"/>
    <col min="2571" max="2571" width="14.7109375" style="87" customWidth="1"/>
    <col min="2572" max="2816" width="15.140625" style="87"/>
    <col min="2817" max="2817" width="20.5703125" style="87" customWidth="1"/>
    <col min="2818" max="2818" width="14.42578125" style="87" customWidth="1"/>
    <col min="2819" max="2819" width="14.28515625" style="87" customWidth="1"/>
    <col min="2820" max="2820" width="13.140625" style="87" customWidth="1"/>
    <col min="2821" max="2821" width="12" style="87" customWidth="1"/>
    <col min="2822" max="2822" width="13.5703125" style="87" customWidth="1"/>
    <col min="2823" max="2824" width="12.140625" style="87" customWidth="1"/>
    <col min="2825" max="2825" width="12.42578125" style="87" customWidth="1"/>
    <col min="2826" max="2826" width="15.140625" style="87" customWidth="1"/>
    <col min="2827" max="2827" width="14.7109375" style="87" customWidth="1"/>
    <col min="2828" max="3072" width="15.140625" style="87"/>
    <col min="3073" max="3073" width="20.5703125" style="87" customWidth="1"/>
    <col min="3074" max="3074" width="14.42578125" style="87" customWidth="1"/>
    <col min="3075" max="3075" width="14.28515625" style="87" customWidth="1"/>
    <col min="3076" max="3076" width="13.140625" style="87" customWidth="1"/>
    <col min="3077" max="3077" width="12" style="87" customWidth="1"/>
    <col min="3078" max="3078" width="13.5703125" style="87" customWidth="1"/>
    <col min="3079" max="3080" width="12.140625" style="87" customWidth="1"/>
    <col min="3081" max="3081" width="12.42578125" style="87" customWidth="1"/>
    <col min="3082" max="3082" width="15.140625" style="87" customWidth="1"/>
    <col min="3083" max="3083" width="14.7109375" style="87" customWidth="1"/>
    <col min="3084" max="3328" width="15.140625" style="87"/>
    <col min="3329" max="3329" width="20.5703125" style="87" customWidth="1"/>
    <col min="3330" max="3330" width="14.42578125" style="87" customWidth="1"/>
    <col min="3331" max="3331" width="14.28515625" style="87" customWidth="1"/>
    <col min="3332" max="3332" width="13.140625" style="87" customWidth="1"/>
    <col min="3333" max="3333" width="12" style="87" customWidth="1"/>
    <col min="3334" max="3334" width="13.5703125" style="87" customWidth="1"/>
    <col min="3335" max="3336" width="12.140625" style="87" customWidth="1"/>
    <col min="3337" max="3337" width="12.42578125" style="87" customWidth="1"/>
    <col min="3338" max="3338" width="15.140625" style="87" customWidth="1"/>
    <col min="3339" max="3339" width="14.7109375" style="87" customWidth="1"/>
    <col min="3340" max="3584" width="15.140625" style="87"/>
    <col min="3585" max="3585" width="20.5703125" style="87" customWidth="1"/>
    <col min="3586" max="3586" width="14.42578125" style="87" customWidth="1"/>
    <col min="3587" max="3587" width="14.28515625" style="87" customWidth="1"/>
    <col min="3588" max="3588" width="13.140625" style="87" customWidth="1"/>
    <col min="3589" max="3589" width="12" style="87" customWidth="1"/>
    <col min="3590" max="3590" width="13.5703125" style="87" customWidth="1"/>
    <col min="3591" max="3592" width="12.140625" style="87" customWidth="1"/>
    <col min="3593" max="3593" width="12.42578125" style="87" customWidth="1"/>
    <col min="3594" max="3594" width="15.140625" style="87" customWidth="1"/>
    <col min="3595" max="3595" width="14.7109375" style="87" customWidth="1"/>
    <col min="3596" max="3840" width="15.140625" style="87"/>
    <col min="3841" max="3841" width="20.5703125" style="87" customWidth="1"/>
    <col min="3842" max="3842" width="14.42578125" style="87" customWidth="1"/>
    <col min="3843" max="3843" width="14.28515625" style="87" customWidth="1"/>
    <col min="3844" max="3844" width="13.140625" style="87" customWidth="1"/>
    <col min="3845" max="3845" width="12" style="87" customWidth="1"/>
    <col min="3846" max="3846" width="13.5703125" style="87" customWidth="1"/>
    <col min="3847" max="3848" width="12.140625" style="87" customWidth="1"/>
    <col min="3849" max="3849" width="12.42578125" style="87" customWidth="1"/>
    <col min="3850" max="3850" width="15.140625" style="87" customWidth="1"/>
    <col min="3851" max="3851" width="14.7109375" style="87" customWidth="1"/>
    <col min="3852" max="4096" width="15.140625" style="87"/>
    <col min="4097" max="4097" width="20.5703125" style="87" customWidth="1"/>
    <col min="4098" max="4098" width="14.42578125" style="87" customWidth="1"/>
    <col min="4099" max="4099" width="14.28515625" style="87" customWidth="1"/>
    <col min="4100" max="4100" width="13.140625" style="87" customWidth="1"/>
    <col min="4101" max="4101" width="12" style="87" customWidth="1"/>
    <col min="4102" max="4102" width="13.5703125" style="87" customWidth="1"/>
    <col min="4103" max="4104" width="12.140625" style="87" customWidth="1"/>
    <col min="4105" max="4105" width="12.42578125" style="87" customWidth="1"/>
    <col min="4106" max="4106" width="15.140625" style="87" customWidth="1"/>
    <col min="4107" max="4107" width="14.7109375" style="87" customWidth="1"/>
    <col min="4108" max="4352" width="15.140625" style="87"/>
    <col min="4353" max="4353" width="20.5703125" style="87" customWidth="1"/>
    <col min="4354" max="4354" width="14.42578125" style="87" customWidth="1"/>
    <col min="4355" max="4355" width="14.28515625" style="87" customWidth="1"/>
    <col min="4356" max="4356" width="13.140625" style="87" customWidth="1"/>
    <col min="4357" max="4357" width="12" style="87" customWidth="1"/>
    <col min="4358" max="4358" width="13.5703125" style="87" customWidth="1"/>
    <col min="4359" max="4360" width="12.140625" style="87" customWidth="1"/>
    <col min="4361" max="4361" width="12.42578125" style="87" customWidth="1"/>
    <col min="4362" max="4362" width="15.140625" style="87" customWidth="1"/>
    <col min="4363" max="4363" width="14.7109375" style="87" customWidth="1"/>
    <col min="4364" max="4608" width="15.140625" style="87"/>
    <col min="4609" max="4609" width="20.5703125" style="87" customWidth="1"/>
    <col min="4610" max="4610" width="14.42578125" style="87" customWidth="1"/>
    <col min="4611" max="4611" width="14.28515625" style="87" customWidth="1"/>
    <col min="4612" max="4612" width="13.140625" style="87" customWidth="1"/>
    <col min="4613" max="4613" width="12" style="87" customWidth="1"/>
    <col min="4614" max="4614" width="13.5703125" style="87" customWidth="1"/>
    <col min="4615" max="4616" width="12.140625" style="87" customWidth="1"/>
    <col min="4617" max="4617" width="12.42578125" style="87" customWidth="1"/>
    <col min="4618" max="4618" width="15.140625" style="87" customWidth="1"/>
    <col min="4619" max="4619" width="14.7109375" style="87" customWidth="1"/>
    <col min="4620" max="4864" width="15.140625" style="87"/>
    <col min="4865" max="4865" width="20.5703125" style="87" customWidth="1"/>
    <col min="4866" max="4866" width="14.42578125" style="87" customWidth="1"/>
    <col min="4867" max="4867" width="14.28515625" style="87" customWidth="1"/>
    <col min="4868" max="4868" width="13.140625" style="87" customWidth="1"/>
    <col min="4869" max="4869" width="12" style="87" customWidth="1"/>
    <col min="4870" max="4870" width="13.5703125" style="87" customWidth="1"/>
    <col min="4871" max="4872" width="12.140625" style="87" customWidth="1"/>
    <col min="4873" max="4873" width="12.42578125" style="87" customWidth="1"/>
    <col min="4874" max="4874" width="15.140625" style="87" customWidth="1"/>
    <col min="4875" max="4875" width="14.7109375" style="87" customWidth="1"/>
    <col min="4876" max="5120" width="15.140625" style="87"/>
    <col min="5121" max="5121" width="20.5703125" style="87" customWidth="1"/>
    <col min="5122" max="5122" width="14.42578125" style="87" customWidth="1"/>
    <col min="5123" max="5123" width="14.28515625" style="87" customWidth="1"/>
    <col min="5124" max="5124" width="13.140625" style="87" customWidth="1"/>
    <col min="5125" max="5125" width="12" style="87" customWidth="1"/>
    <col min="5126" max="5126" width="13.5703125" style="87" customWidth="1"/>
    <col min="5127" max="5128" width="12.140625" style="87" customWidth="1"/>
    <col min="5129" max="5129" width="12.42578125" style="87" customWidth="1"/>
    <col min="5130" max="5130" width="15.140625" style="87" customWidth="1"/>
    <col min="5131" max="5131" width="14.7109375" style="87" customWidth="1"/>
    <col min="5132" max="5376" width="15.140625" style="87"/>
    <col min="5377" max="5377" width="20.5703125" style="87" customWidth="1"/>
    <col min="5378" max="5378" width="14.42578125" style="87" customWidth="1"/>
    <col min="5379" max="5379" width="14.28515625" style="87" customWidth="1"/>
    <col min="5380" max="5380" width="13.140625" style="87" customWidth="1"/>
    <col min="5381" max="5381" width="12" style="87" customWidth="1"/>
    <col min="5382" max="5382" width="13.5703125" style="87" customWidth="1"/>
    <col min="5383" max="5384" width="12.140625" style="87" customWidth="1"/>
    <col min="5385" max="5385" width="12.42578125" style="87" customWidth="1"/>
    <col min="5386" max="5386" width="15.140625" style="87" customWidth="1"/>
    <col min="5387" max="5387" width="14.7109375" style="87" customWidth="1"/>
    <col min="5388" max="5632" width="15.140625" style="87"/>
    <col min="5633" max="5633" width="20.5703125" style="87" customWidth="1"/>
    <col min="5634" max="5634" width="14.42578125" style="87" customWidth="1"/>
    <col min="5635" max="5635" width="14.28515625" style="87" customWidth="1"/>
    <col min="5636" max="5636" width="13.140625" style="87" customWidth="1"/>
    <col min="5637" max="5637" width="12" style="87" customWidth="1"/>
    <col min="5638" max="5638" width="13.5703125" style="87" customWidth="1"/>
    <col min="5639" max="5640" width="12.140625" style="87" customWidth="1"/>
    <col min="5641" max="5641" width="12.42578125" style="87" customWidth="1"/>
    <col min="5642" max="5642" width="15.140625" style="87" customWidth="1"/>
    <col min="5643" max="5643" width="14.7109375" style="87" customWidth="1"/>
    <col min="5644" max="5888" width="15.140625" style="87"/>
    <col min="5889" max="5889" width="20.5703125" style="87" customWidth="1"/>
    <col min="5890" max="5890" width="14.42578125" style="87" customWidth="1"/>
    <col min="5891" max="5891" width="14.28515625" style="87" customWidth="1"/>
    <col min="5892" max="5892" width="13.140625" style="87" customWidth="1"/>
    <col min="5893" max="5893" width="12" style="87" customWidth="1"/>
    <col min="5894" max="5894" width="13.5703125" style="87" customWidth="1"/>
    <col min="5895" max="5896" width="12.140625" style="87" customWidth="1"/>
    <col min="5897" max="5897" width="12.42578125" style="87" customWidth="1"/>
    <col min="5898" max="5898" width="15.140625" style="87" customWidth="1"/>
    <col min="5899" max="5899" width="14.7109375" style="87" customWidth="1"/>
    <col min="5900" max="6144" width="15.140625" style="87"/>
    <col min="6145" max="6145" width="20.5703125" style="87" customWidth="1"/>
    <col min="6146" max="6146" width="14.42578125" style="87" customWidth="1"/>
    <col min="6147" max="6147" width="14.28515625" style="87" customWidth="1"/>
    <col min="6148" max="6148" width="13.140625" style="87" customWidth="1"/>
    <col min="6149" max="6149" width="12" style="87" customWidth="1"/>
    <col min="6150" max="6150" width="13.5703125" style="87" customWidth="1"/>
    <col min="6151" max="6152" width="12.140625" style="87" customWidth="1"/>
    <col min="6153" max="6153" width="12.42578125" style="87" customWidth="1"/>
    <col min="6154" max="6154" width="15.140625" style="87" customWidth="1"/>
    <col min="6155" max="6155" width="14.7109375" style="87" customWidth="1"/>
    <col min="6156" max="6400" width="15.140625" style="87"/>
    <col min="6401" max="6401" width="20.5703125" style="87" customWidth="1"/>
    <col min="6402" max="6402" width="14.42578125" style="87" customWidth="1"/>
    <col min="6403" max="6403" width="14.28515625" style="87" customWidth="1"/>
    <col min="6404" max="6404" width="13.140625" style="87" customWidth="1"/>
    <col min="6405" max="6405" width="12" style="87" customWidth="1"/>
    <col min="6406" max="6406" width="13.5703125" style="87" customWidth="1"/>
    <col min="6407" max="6408" width="12.140625" style="87" customWidth="1"/>
    <col min="6409" max="6409" width="12.42578125" style="87" customWidth="1"/>
    <col min="6410" max="6410" width="15.140625" style="87" customWidth="1"/>
    <col min="6411" max="6411" width="14.7109375" style="87" customWidth="1"/>
    <col min="6412" max="6656" width="15.140625" style="87"/>
    <col min="6657" max="6657" width="20.5703125" style="87" customWidth="1"/>
    <col min="6658" max="6658" width="14.42578125" style="87" customWidth="1"/>
    <col min="6659" max="6659" width="14.28515625" style="87" customWidth="1"/>
    <col min="6660" max="6660" width="13.140625" style="87" customWidth="1"/>
    <col min="6661" max="6661" width="12" style="87" customWidth="1"/>
    <col min="6662" max="6662" width="13.5703125" style="87" customWidth="1"/>
    <col min="6663" max="6664" width="12.140625" style="87" customWidth="1"/>
    <col min="6665" max="6665" width="12.42578125" style="87" customWidth="1"/>
    <col min="6666" max="6666" width="15.140625" style="87" customWidth="1"/>
    <col min="6667" max="6667" width="14.7109375" style="87" customWidth="1"/>
    <col min="6668" max="6912" width="15.140625" style="87"/>
    <col min="6913" max="6913" width="20.5703125" style="87" customWidth="1"/>
    <col min="6914" max="6914" width="14.42578125" style="87" customWidth="1"/>
    <col min="6915" max="6915" width="14.28515625" style="87" customWidth="1"/>
    <col min="6916" max="6916" width="13.140625" style="87" customWidth="1"/>
    <col min="6917" max="6917" width="12" style="87" customWidth="1"/>
    <col min="6918" max="6918" width="13.5703125" style="87" customWidth="1"/>
    <col min="6919" max="6920" width="12.140625" style="87" customWidth="1"/>
    <col min="6921" max="6921" width="12.42578125" style="87" customWidth="1"/>
    <col min="6922" max="6922" width="15.140625" style="87" customWidth="1"/>
    <col min="6923" max="6923" width="14.7109375" style="87" customWidth="1"/>
    <col min="6924" max="7168" width="15.140625" style="87"/>
    <col min="7169" max="7169" width="20.5703125" style="87" customWidth="1"/>
    <col min="7170" max="7170" width="14.42578125" style="87" customWidth="1"/>
    <col min="7171" max="7171" width="14.28515625" style="87" customWidth="1"/>
    <col min="7172" max="7172" width="13.140625" style="87" customWidth="1"/>
    <col min="7173" max="7173" width="12" style="87" customWidth="1"/>
    <col min="7174" max="7174" width="13.5703125" style="87" customWidth="1"/>
    <col min="7175" max="7176" width="12.140625" style="87" customWidth="1"/>
    <col min="7177" max="7177" width="12.42578125" style="87" customWidth="1"/>
    <col min="7178" max="7178" width="15.140625" style="87" customWidth="1"/>
    <col min="7179" max="7179" width="14.7109375" style="87" customWidth="1"/>
    <col min="7180" max="7424" width="15.140625" style="87"/>
    <col min="7425" max="7425" width="20.5703125" style="87" customWidth="1"/>
    <col min="7426" max="7426" width="14.42578125" style="87" customWidth="1"/>
    <col min="7427" max="7427" width="14.28515625" style="87" customWidth="1"/>
    <col min="7428" max="7428" width="13.140625" style="87" customWidth="1"/>
    <col min="7429" max="7429" width="12" style="87" customWidth="1"/>
    <col min="7430" max="7430" width="13.5703125" style="87" customWidth="1"/>
    <col min="7431" max="7432" width="12.140625" style="87" customWidth="1"/>
    <col min="7433" max="7433" width="12.42578125" style="87" customWidth="1"/>
    <col min="7434" max="7434" width="15.140625" style="87" customWidth="1"/>
    <col min="7435" max="7435" width="14.7109375" style="87" customWidth="1"/>
    <col min="7436" max="7680" width="15.140625" style="87"/>
    <col min="7681" max="7681" width="20.5703125" style="87" customWidth="1"/>
    <col min="7682" max="7682" width="14.42578125" style="87" customWidth="1"/>
    <col min="7683" max="7683" width="14.28515625" style="87" customWidth="1"/>
    <col min="7684" max="7684" width="13.140625" style="87" customWidth="1"/>
    <col min="7685" max="7685" width="12" style="87" customWidth="1"/>
    <col min="7686" max="7686" width="13.5703125" style="87" customWidth="1"/>
    <col min="7687" max="7688" width="12.140625" style="87" customWidth="1"/>
    <col min="7689" max="7689" width="12.42578125" style="87" customWidth="1"/>
    <col min="7690" max="7690" width="15.140625" style="87" customWidth="1"/>
    <col min="7691" max="7691" width="14.7109375" style="87" customWidth="1"/>
    <col min="7692" max="7936" width="15.140625" style="87"/>
    <col min="7937" max="7937" width="20.5703125" style="87" customWidth="1"/>
    <col min="7938" max="7938" width="14.42578125" style="87" customWidth="1"/>
    <col min="7939" max="7939" width="14.28515625" style="87" customWidth="1"/>
    <col min="7940" max="7940" width="13.140625" style="87" customWidth="1"/>
    <col min="7941" max="7941" width="12" style="87" customWidth="1"/>
    <col min="7942" max="7942" width="13.5703125" style="87" customWidth="1"/>
    <col min="7943" max="7944" width="12.140625" style="87" customWidth="1"/>
    <col min="7945" max="7945" width="12.42578125" style="87" customWidth="1"/>
    <col min="7946" max="7946" width="15.140625" style="87" customWidth="1"/>
    <col min="7947" max="7947" width="14.7109375" style="87" customWidth="1"/>
    <col min="7948" max="8192" width="15.140625" style="87"/>
    <col min="8193" max="8193" width="20.5703125" style="87" customWidth="1"/>
    <col min="8194" max="8194" width="14.42578125" style="87" customWidth="1"/>
    <col min="8195" max="8195" width="14.28515625" style="87" customWidth="1"/>
    <col min="8196" max="8196" width="13.140625" style="87" customWidth="1"/>
    <col min="8197" max="8197" width="12" style="87" customWidth="1"/>
    <col min="8198" max="8198" width="13.5703125" style="87" customWidth="1"/>
    <col min="8199" max="8200" width="12.140625" style="87" customWidth="1"/>
    <col min="8201" max="8201" width="12.42578125" style="87" customWidth="1"/>
    <col min="8202" max="8202" width="15.140625" style="87" customWidth="1"/>
    <col min="8203" max="8203" width="14.7109375" style="87" customWidth="1"/>
    <col min="8204" max="8448" width="15.140625" style="87"/>
    <col min="8449" max="8449" width="20.5703125" style="87" customWidth="1"/>
    <col min="8450" max="8450" width="14.42578125" style="87" customWidth="1"/>
    <col min="8451" max="8451" width="14.28515625" style="87" customWidth="1"/>
    <col min="8452" max="8452" width="13.140625" style="87" customWidth="1"/>
    <col min="8453" max="8453" width="12" style="87" customWidth="1"/>
    <col min="8454" max="8454" width="13.5703125" style="87" customWidth="1"/>
    <col min="8455" max="8456" width="12.140625" style="87" customWidth="1"/>
    <col min="8457" max="8457" width="12.42578125" style="87" customWidth="1"/>
    <col min="8458" max="8458" width="15.140625" style="87" customWidth="1"/>
    <col min="8459" max="8459" width="14.7109375" style="87" customWidth="1"/>
    <col min="8460" max="8704" width="15.140625" style="87"/>
    <col min="8705" max="8705" width="20.5703125" style="87" customWidth="1"/>
    <col min="8706" max="8706" width="14.42578125" style="87" customWidth="1"/>
    <col min="8707" max="8707" width="14.28515625" style="87" customWidth="1"/>
    <col min="8708" max="8708" width="13.140625" style="87" customWidth="1"/>
    <col min="8709" max="8709" width="12" style="87" customWidth="1"/>
    <col min="8710" max="8710" width="13.5703125" style="87" customWidth="1"/>
    <col min="8711" max="8712" width="12.140625" style="87" customWidth="1"/>
    <col min="8713" max="8713" width="12.42578125" style="87" customWidth="1"/>
    <col min="8714" max="8714" width="15.140625" style="87" customWidth="1"/>
    <col min="8715" max="8715" width="14.7109375" style="87" customWidth="1"/>
    <col min="8716" max="8960" width="15.140625" style="87"/>
    <col min="8961" max="8961" width="20.5703125" style="87" customWidth="1"/>
    <col min="8962" max="8962" width="14.42578125" style="87" customWidth="1"/>
    <col min="8963" max="8963" width="14.28515625" style="87" customWidth="1"/>
    <col min="8964" max="8964" width="13.140625" style="87" customWidth="1"/>
    <col min="8965" max="8965" width="12" style="87" customWidth="1"/>
    <col min="8966" max="8966" width="13.5703125" style="87" customWidth="1"/>
    <col min="8967" max="8968" width="12.140625" style="87" customWidth="1"/>
    <col min="8969" max="8969" width="12.42578125" style="87" customWidth="1"/>
    <col min="8970" max="8970" width="15.140625" style="87" customWidth="1"/>
    <col min="8971" max="8971" width="14.7109375" style="87" customWidth="1"/>
    <col min="8972" max="9216" width="15.140625" style="87"/>
    <col min="9217" max="9217" width="20.5703125" style="87" customWidth="1"/>
    <col min="9218" max="9218" width="14.42578125" style="87" customWidth="1"/>
    <col min="9219" max="9219" width="14.28515625" style="87" customWidth="1"/>
    <col min="9220" max="9220" width="13.140625" style="87" customWidth="1"/>
    <col min="9221" max="9221" width="12" style="87" customWidth="1"/>
    <col min="9222" max="9222" width="13.5703125" style="87" customWidth="1"/>
    <col min="9223" max="9224" width="12.140625" style="87" customWidth="1"/>
    <col min="9225" max="9225" width="12.42578125" style="87" customWidth="1"/>
    <col min="9226" max="9226" width="15.140625" style="87" customWidth="1"/>
    <col min="9227" max="9227" width="14.7109375" style="87" customWidth="1"/>
    <col min="9228" max="9472" width="15.140625" style="87"/>
    <col min="9473" max="9473" width="20.5703125" style="87" customWidth="1"/>
    <col min="9474" max="9474" width="14.42578125" style="87" customWidth="1"/>
    <col min="9475" max="9475" width="14.28515625" style="87" customWidth="1"/>
    <col min="9476" max="9476" width="13.140625" style="87" customWidth="1"/>
    <col min="9477" max="9477" width="12" style="87" customWidth="1"/>
    <col min="9478" max="9478" width="13.5703125" style="87" customWidth="1"/>
    <col min="9479" max="9480" width="12.140625" style="87" customWidth="1"/>
    <col min="9481" max="9481" width="12.42578125" style="87" customWidth="1"/>
    <col min="9482" max="9482" width="15.140625" style="87" customWidth="1"/>
    <col min="9483" max="9483" width="14.7109375" style="87" customWidth="1"/>
    <col min="9484" max="9728" width="15.140625" style="87"/>
    <col min="9729" max="9729" width="20.5703125" style="87" customWidth="1"/>
    <col min="9730" max="9730" width="14.42578125" style="87" customWidth="1"/>
    <col min="9731" max="9731" width="14.28515625" style="87" customWidth="1"/>
    <col min="9732" max="9732" width="13.140625" style="87" customWidth="1"/>
    <col min="9733" max="9733" width="12" style="87" customWidth="1"/>
    <col min="9734" max="9734" width="13.5703125" style="87" customWidth="1"/>
    <col min="9735" max="9736" width="12.140625" style="87" customWidth="1"/>
    <col min="9737" max="9737" width="12.42578125" style="87" customWidth="1"/>
    <col min="9738" max="9738" width="15.140625" style="87" customWidth="1"/>
    <col min="9739" max="9739" width="14.7109375" style="87" customWidth="1"/>
    <col min="9740" max="9984" width="15.140625" style="87"/>
    <col min="9985" max="9985" width="20.5703125" style="87" customWidth="1"/>
    <col min="9986" max="9986" width="14.42578125" style="87" customWidth="1"/>
    <col min="9987" max="9987" width="14.28515625" style="87" customWidth="1"/>
    <col min="9988" max="9988" width="13.140625" style="87" customWidth="1"/>
    <col min="9989" max="9989" width="12" style="87" customWidth="1"/>
    <col min="9990" max="9990" width="13.5703125" style="87" customWidth="1"/>
    <col min="9991" max="9992" width="12.140625" style="87" customWidth="1"/>
    <col min="9993" max="9993" width="12.42578125" style="87" customWidth="1"/>
    <col min="9994" max="9994" width="15.140625" style="87" customWidth="1"/>
    <col min="9995" max="9995" width="14.7109375" style="87" customWidth="1"/>
    <col min="9996" max="10240" width="15.140625" style="87"/>
    <col min="10241" max="10241" width="20.5703125" style="87" customWidth="1"/>
    <col min="10242" max="10242" width="14.42578125" style="87" customWidth="1"/>
    <col min="10243" max="10243" width="14.28515625" style="87" customWidth="1"/>
    <col min="10244" max="10244" width="13.140625" style="87" customWidth="1"/>
    <col min="10245" max="10245" width="12" style="87" customWidth="1"/>
    <col min="10246" max="10246" width="13.5703125" style="87" customWidth="1"/>
    <col min="10247" max="10248" width="12.140625" style="87" customWidth="1"/>
    <col min="10249" max="10249" width="12.42578125" style="87" customWidth="1"/>
    <col min="10250" max="10250" width="15.140625" style="87" customWidth="1"/>
    <col min="10251" max="10251" width="14.7109375" style="87" customWidth="1"/>
    <col min="10252" max="10496" width="15.140625" style="87"/>
    <col min="10497" max="10497" width="20.5703125" style="87" customWidth="1"/>
    <col min="10498" max="10498" width="14.42578125" style="87" customWidth="1"/>
    <col min="10499" max="10499" width="14.28515625" style="87" customWidth="1"/>
    <col min="10500" max="10500" width="13.140625" style="87" customWidth="1"/>
    <col min="10501" max="10501" width="12" style="87" customWidth="1"/>
    <col min="10502" max="10502" width="13.5703125" style="87" customWidth="1"/>
    <col min="10503" max="10504" width="12.140625" style="87" customWidth="1"/>
    <col min="10505" max="10505" width="12.42578125" style="87" customWidth="1"/>
    <col min="10506" max="10506" width="15.140625" style="87" customWidth="1"/>
    <col min="10507" max="10507" width="14.7109375" style="87" customWidth="1"/>
    <col min="10508" max="10752" width="15.140625" style="87"/>
    <col min="10753" max="10753" width="20.5703125" style="87" customWidth="1"/>
    <col min="10754" max="10754" width="14.42578125" style="87" customWidth="1"/>
    <col min="10755" max="10755" width="14.28515625" style="87" customWidth="1"/>
    <col min="10756" max="10756" width="13.140625" style="87" customWidth="1"/>
    <col min="10757" max="10757" width="12" style="87" customWidth="1"/>
    <col min="10758" max="10758" width="13.5703125" style="87" customWidth="1"/>
    <col min="10759" max="10760" width="12.140625" style="87" customWidth="1"/>
    <col min="10761" max="10761" width="12.42578125" style="87" customWidth="1"/>
    <col min="10762" max="10762" width="15.140625" style="87" customWidth="1"/>
    <col min="10763" max="10763" width="14.7109375" style="87" customWidth="1"/>
    <col min="10764" max="11008" width="15.140625" style="87"/>
    <col min="11009" max="11009" width="20.5703125" style="87" customWidth="1"/>
    <col min="11010" max="11010" width="14.42578125" style="87" customWidth="1"/>
    <col min="11011" max="11011" width="14.28515625" style="87" customWidth="1"/>
    <col min="11012" max="11012" width="13.140625" style="87" customWidth="1"/>
    <col min="11013" max="11013" width="12" style="87" customWidth="1"/>
    <col min="11014" max="11014" width="13.5703125" style="87" customWidth="1"/>
    <col min="11015" max="11016" width="12.140625" style="87" customWidth="1"/>
    <col min="11017" max="11017" width="12.42578125" style="87" customWidth="1"/>
    <col min="11018" max="11018" width="15.140625" style="87" customWidth="1"/>
    <col min="11019" max="11019" width="14.7109375" style="87" customWidth="1"/>
    <col min="11020" max="11264" width="15.140625" style="87"/>
    <col min="11265" max="11265" width="20.5703125" style="87" customWidth="1"/>
    <col min="11266" max="11266" width="14.42578125" style="87" customWidth="1"/>
    <col min="11267" max="11267" width="14.28515625" style="87" customWidth="1"/>
    <col min="11268" max="11268" width="13.140625" style="87" customWidth="1"/>
    <col min="11269" max="11269" width="12" style="87" customWidth="1"/>
    <col min="11270" max="11270" width="13.5703125" style="87" customWidth="1"/>
    <col min="11271" max="11272" width="12.140625" style="87" customWidth="1"/>
    <col min="11273" max="11273" width="12.42578125" style="87" customWidth="1"/>
    <col min="11274" max="11274" width="15.140625" style="87" customWidth="1"/>
    <col min="11275" max="11275" width="14.7109375" style="87" customWidth="1"/>
    <col min="11276" max="11520" width="15.140625" style="87"/>
    <col min="11521" max="11521" width="20.5703125" style="87" customWidth="1"/>
    <col min="11522" max="11522" width="14.42578125" style="87" customWidth="1"/>
    <col min="11523" max="11523" width="14.28515625" style="87" customWidth="1"/>
    <col min="11524" max="11524" width="13.140625" style="87" customWidth="1"/>
    <col min="11525" max="11525" width="12" style="87" customWidth="1"/>
    <col min="11526" max="11526" width="13.5703125" style="87" customWidth="1"/>
    <col min="11527" max="11528" width="12.140625" style="87" customWidth="1"/>
    <col min="11529" max="11529" width="12.42578125" style="87" customWidth="1"/>
    <col min="11530" max="11530" width="15.140625" style="87" customWidth="1"/>
    <col min="11531" max="11531" width="14.7109375" style="87" customWidth="1"/>
    <col min="11532" max="11776" width="15.140625" style="87"/>
    <col min="11777" max="11777" width="20.5703125" style="87" customWidth="1"/>
    <col min="11778" max="11778" width="14.42578125" style="87" customWidth="1"/>
    <col min="11779" max="11779" width="14.28515625" style="87" customWidth="1"/>
    <col min="11780" max="11780" width="13.140625" style="87" customWidth="1"/>
    <col min="11781" max="11781" width="12" style="87" customWidth="1"/>
    <col min="11782" max="11782" width="13.5703125" style="87" customWidth="1"/>
    <col min="11783" max="11784" width="12.140625" style="87" customWidth="1"/>
    <col min="11785" max="11785" width="12.42578125" style="87" customWidth="1"/>
    <col min="11786" max="11786" width="15.140625" style="87" customWidth="1"/>
    <col min="11787" max="11787" width="14.7109375" style="87" customWidth="1"/>
    <col min="11788" max="12032" width="15.140625" style="87"/>
    <col min="12033" max="12033" width="20.5703125" style="87" customWidth="1"/>
    <col min="12034" max="12034" width="14.42578125" style="87" customWidth="1"/>
    <col min="12035" max="12035" width="14.28515625" style="87" customWidth="1"/>
    <col min="12036" max="12036" width="13.140625" style="87" customWidth="1"/>
    <col min="12037" max="12037" width="12" style="87" customWidth="1"/>
    <col min="12038" max="12038" width="13.5703125" style="87" customWidth="1"/>
    <col min="12039" max="12040" width="12.140625" style="87" customWidth="1"/>
    <col min="12041" max="12041" width="12.42578125" style="87" customWidth="1"/>
    <col min="12042" max="12042" width="15.140625" style="87" customWidth="1"/>
    <col min="12043" max="12043" width="14.7109375" style="87" customWidth="1"/>
    <col min="12044" max="12288" width="15.140625" style="87"/>
    <col min="12289" max="12289" width="20.5703125" style="87" customWidth="1"/>
    <col min="12290" max="12290" width="14.42578125" style="87" customWidth="1"/>
    <col min="12291" max="12291" width="14.28515625" style="87" customWidth="1"/>
    <col min="12292" max="12292" width="13.140625" style="87" customWidth="1"/>
    <col min="12293" max="12293" width="12" style="87" customWidth="1"/>
    <col min="12294" max="12294" width="13.5703125" style="87" customWidth="1"/>
    <col min="12295" max="12296" width="12.140625" style="87" customWidth="1"/>
    <col min="12297" max="12297" width="12.42578125" style="87" customWidth="1"/>
    <col min="12298" max="12298" width="15.140625" style="87" customWidth="1"/>
    <col min="12299" max="12299" width="14.7109375" style="87" customWidth="1"/>
    <col min="12300" max="12544" width="15.140625" style="87"/>
    <col min="12545" max="12545" width="20.5703125" style="87" customWidth="1"/>
    <col min="12546" max="12546" width="14.42578125" style="87" customWidth="1"/>
    <col min="12547" max="12547" width="14.28515625" style="87" customWidth="1"/>
    <col min="12548" max="12548" width="13.140625" style="87" customWidth="1"/>
    <col min="12549" max="12549" width="12" style="87" customWidth="1"/>
    <col min="12550" max="12550" width="13.5703125" style="87" customWidth="1"/>
    <col min="12551" max="12552" width="12.140625" style="87" customWidth="1"/>
    <col min="12553" max="12553" width="12.42578125" style="87" customWidth="1"/>
    <col min="12554" max="12554" width="15.140625" style="87" customWidth="1"/>
    <col min="12555" max="12555" width="14.7109375" style="87" customWidth="1"/>
    <col min="12556" max="12800" width="15.140625" style="87"/>
    <col min="12801" max="12801" width="20.5703125" style="87" customWidth="1"/>
    <col min="12802" max="12802" width="14.42578125" style="87" customWidth="1"/>
    <col min="12803" max="12803" width="14.28515625" style="87" customWidth="1"/>
    <col min="12804" max="12804" width="13.140625" style="87" customWidth="1"/>
    <col min="12805" max="12805" width="12" style="87" customWidth="1"/>
    <col min="12806" max="12806" width="13.5703125" style="87" customWidth="1"/>
    <col min="12807" max="12808" width="12.140625" style="87" customWidth="1"/>
    <col min="12809" max="12809" width="12.42578125" style="87" customWidth="1"/>
    <col min="12810" max="12810" width="15.140625" style="87" customWidth="1"/>
    <col min="12811" max="12811" width="14.7109375" style="87" customWidth="1"/>
    <col min="12812" max="13056" width="15.140625" style="87"/>
    <col min="13057" max="13057" width="20.5703125" style="87" customWidth="1"/>
    <col min="13058" max="13058" width="14.42578125" style="87" customWidth="1"/>
    <col min="13059" max="13059" width="14.28515625" style="87" customWidth="1"/>
    <col min="13060" max="13060" width="13.140625" style="87" customWidth="1"/>
    <col min="13061" max="13061" width="12" style="87" customWidth="1"/>
    <col min="13062" max="13062" width="13.5703125" style="87" customWidth="1"/>
    <col min="13063" max="13064" width="12.140625" style="87" customWidth="1"/>
    <col min="13065" max="13065" width="12.42578125" style="87" customWidth="1"/>
    <col min="13066" max="13066" width="15.140625" style="87" customWidth="1"/>
    <col min="13067" max="13067" width="14.7109375" style="87" customWidth="1"/>
    <col min="13068" max="13312" width="15.140625" style="87"/>
    <col min="13313" max="13313" width="20.5703125" style="87" customWidth="1"/>
    <col min="13314" max="13314" width="14.42578125" style="87" customWidth="1"/>
    <col min="13315" max="13315" width="14.28515625" style="87" customWidth="1"/>
    <col min="13316" max="13316" width="13.140625" style="87" customWidth="1"/>
    <col min="13317" max="13317" width="12" style="87" customWidth="1"/>
    <col min="13318" max="13318" width="13.5703125" style="87" customWidth="1"/>
    <col min="13319" max="13320" width="12.140625" style="87" customWidth="1"/>
    <col min="13321" max="13321" width="12.42578125" style="87" customWidth="1"/>
    <col min="13322" max="13322" width="15.140625" style="87" customWidth="1"/>
    <col min="13323" max="13323" width="14.7109375" style="87" customWidth="1"/>
    <col min="13324" max="13568" width="15.140625" style="87"/>
    <col min="13569" max="13569" width="20.5703125" style="87" customWidth="1"/>
    <col min="13570" max="13570" width="14.42578125" style="87" customWidth="1"/>
    <col min="13571" max="13571" width="14.28515625" style="87" customWidth="1"/>
    <col min="13572" max="13572" width="13.140625" style="87" customWidth="1"/>
    <col min="13573" max="13573" width="12" style="87" customWidth="1"/>
    <col min="13574" max="13574" width="13.5703125" style="87" customWidth="1"/>
    <col min="13575" max="13576" width="12.140625" style="87" customWidth="1"/>
    <col min="13577" max="13577" width="12.42578125" style="87" customWidth="1"/>
    <col min="13578" max="13578" width="15.140625" style="87" customWidth="1"/>
    <col min="13579" max="13579" width="14.7109375" style="87" customWidth="1"/>
    <col min="13580" max="13824" width="15.140625" style="87"/>
    <col min="13825" max="13825" width="20.5703125" style="87" customWidth="1"/>
    <col min="13826" max="13826" width="14.42578125" style="87" customWidth="1"/>
    <col min="13827" max="13827" width="14.28515625" style="87" customWidth="1"/>
    <col min="13828" max="13828" width="13.140625" style="87" customWidth="1"/>
    <col min="13829" max="13829" width="12" style="87" customWidth="1"/>
    <col min="13830" max="13830" width="13.5703125" style="87" customWidth="1"/>
    <col min="13831" max="13832" width="12.140625" style="87" customWidth="1"/>
    <col min="13833" max="13833" width="12.42578125" style="87" customWidth="1"/>
    <col min="13834" max="13834" width="15.140625" style="87" customWidth="1"/>
    <col min="13835" max="13835" width="14.7109375" style="87" customWidth="1"/>
    <col min="13836" max="14080" width="15.140625" style="87"/>
    <col min="14081" max="14081" width="20.5703125" style="87" customWidth="1"/>
    <col min="14082" max="14082" width="14.42578125" style="87" customWidth="1"/>
    <col min="14083" max="14083" width="14.28515625" style="87" customWidth="1"/>
    <col min="14084" max="14084" width="13.140625" style="87" customWidth="1"/>
    <col min="14085" max="14085" width="12" style="87" customWidth="1"/>
    <col min="14086" max="14086" width="13.5703125" style="87" customWidth="1"/>
    <col min="14087" max="14088" width="12.140625" style="87" customWidth="1"/>
    <col min="14089" max="14089" width="12.42578125" style="87" customWidth="1"/>
    <col min="14090" max="14090" width="15.140625" style="87" customWidth="1"/>
    <col min="14091" max="14091" width="14.7109375" style="87" customWidth="1"/>
    <col min="14092" max="14336" width="15.140625" style="87"/>
    <col min="14337" max="14337" width="20.5703125" style="87" customWidth="1"/>
    <col min="14338" max="14338" width="14.42578125" style="87" customWidth="1"/>
    <col min="14339" max="14339" width="14.28515625" style="87" customWidth="1"/>
    <col min="14340" max="14340" width="13.140625" style="87" customWidth="1"/>
    <col min="14341" max="14341" width="12" style="87" customWidth="1"/>
    <col min="14342" max="14342" width="13.5703125" style="87" customWidth="1"/>
    <col min="14343" max="14344" width="12.140625" style="87" customWidth="1"/>
    <col min="14345" max="14345" width="12.42578125" style="87" customWidth="1"/>
    <col min="14346" max="14346" width="15.140625" style="87" customWidth="1"/>
    <col min="14347" max="14347" width="14.7109375" style="87" customWidth="1"/>
    <col min="14348" max="14592" width="15.140625" style="87"/>
    <col min="14593" max="14593" width="20.5703125" style="87" customWidth="1"/>
    <col min="14594" max="14594" width="14.42578125" style="87" customWidth="1"/>
    <col min="14595" max="14595" width="14.28515625" style="87" customWidth="1"/>
    <col min="14596" max="14596" width="13.140625" style="87" customWidth="1"/>
    <col min="14597" max="14597" width="12" style="87" customWidth="1"/>
    <col min="14598" max="14598" width="13.5703125" style="87" customWidth="1"/>
    <col min="14599" max="14600" width="12.140625" style="87" customWidth="1"/>
    <col min="14601" max="14601" width="12.42578125" style="87" customWidth="1"/>
    <col min="14602" max="14602" width="15.140625" style="87" customWidth="1"/>
    <col min="14603" max="14603" width="14.7109375" style="87" customWidth="1"/>
    <col min="14604" max="14848" width="15.140625" style="87"/>
    <col min="14849" max="14849" width="20.5703125" style="87" customWidth="1"/>
    <col min="14850" max="14850" width="14.42578125" style="87" customWidth="1"/>
    <col min="14851" max="14851" width="14.28515625" style="87" customWidth="1"/>
    <col min="14852" max="14852" width="13.140625" style="87" customWidth="1"/>
    <col min="14853" max="14853" width="12" style="87" customWidth="1"/>
    <col min="14854" max="14854" width="13.5703125" style="87" customWidth="1"/>
    <col min="14855" max="14856" width="12.140625" style="87" customWidth="1"/>
    <col min="14857" max="14857" width="12.42578125" style="87" customWidth="1"/>
    <col min="14858" max="14858" width="15.140625" style="87" customWidth="1"/>
    <col min="14859" max="14859" width="14.7109375" style="87" customWidth="1"/>
    <col min="14860" max="15104" width="15.140625" style="87"/>
    <col min="15105" max="15105" width="20.5703125" style="87" customWidth="1"/>
    <col min="15106" max="15106" width="14.42578125" style="87" customWidth="1"/>
    <col min="15107" max="15107" width="14.28515625" style="87" customWidth="1"/>
    <col min="15108" max="15108" width="13.140625" style="87" customWidth="1"/>
    <col min="15109" max="15109" width="12" style="87" customWidth="1"/>
    <col min="15110" max="15110" width="13.5703125" style="87" customWidth="1"/>
    <col min="15111" max="15112" width="12.140625" style="87" customWidth="1"/>
    <col min="15113" max="15113" width="12.42578125" style="87" customWidth="1"/>
    <col min="15114" max="15114" width="15.140625" style="87" customWidth="1"/>
    <col min="15115" max="15115" width="14.7109375" style="87" customWidth="1"/>
    <col min="15116" max="15360" width="15.140625" style="87"/>
    <col min="15361" max="15361" width="20.5703125" style="87" customWidth="1"/>
    <col min="15362" max="15362" width="14.42578125" style="87" customWidth="1"/>
    <col min="15363" max="15363" width="14.28515625" style="87" customWidth="1"/>
    <col min="15364" max="15364" width="13.140625" style="87" customWidth="1"/>
    <col min="15365" max="15365" width="12" style="87" customWidth="1"/>
    <col min="15366" max="15366" width="13.5703125" style="87" customWidth="1"/>
    <col min="15367" max="15368" width="12.140625" style="87" customWidth="1"/>
    <col min="15369" max="15369" width="12.42578125" style="87" customWidth="1"/>
    <col min="15370" max="15370" width="15.140625" style="87" customWidth="1"/>
    <col min="15371" max="15371" width="14.7109375" style="87" customWidth="1"/>
    <col min="15372" max="15616" width="15.140625" style="87"/>
    <col min="15617" max="15617" width="20.5703125" style="87" customWidth="1"/>
    <col min="15618" max="15618" width="14.42578125" style="87" customWidth="1"/>
    <col min="15619" max="15619" width="14.28515625" style="87" customWidth="1"/>
    <col min="15620" max="15620" width="13.140625" style="87" customWidth="1"/>
    <col min="15621" max="15621" width="12" style="87" customWidth="1"/>
    <col min="15622" max="15622" width="13.5703125" style="87" customWidth="1"/>
    <col min="15623" max="15624" width="12.140625" style="87" customWidth="1"/>
    <col min="15625" max="15625" width="12.42578125" style="87" customWidth="1"/>
    <col min="15626" max="15626" width="15.140625" style="87" customWidth="1"/>
    <col min="15627" max="15627" width="14.7109375" style="87" customWidth="1"/>
    <col min="15628" max="15872" width="15.140625" style="87"/>
    <col min="15873" max="15873" width="20.5703125" style="87" customWidth="1"/>
    <col min="15874" max="15874" width="14.42578125" style="87" customWidth="1"/>
    <col min="15875" max="15875" width="14.28515625" style="87" customWidth="1"/>
    <col min="15876" max="15876" width="13.140625" style="87" customWidth="1"/>
    <col min="15877" max="15877" width="12" style="87" customWidth="1"/>
    <col min="15878" max="15878" width="13.5703125" style="87" customWidth="1"/>
    <col min="15879" max="15880" width="12.140625" style="87" customWidth="1"/>
    <col min="15881" max="15881" width="12.42578125" style="87" customWidth="1"/>
    <col min="15882" max="15882" width="15.140625" style="87" customWidth="1"/>
    <col min="15883" max="15883" width="14.7109375" style="87" customWidth="1"/>
    <col min="15884" max="16128" width="15.140625" style="87"/>
    <col min="16129" max="16129" width="20.5703125" style="87" customWidth="1"/>
    <col min="16130" max="16130" width="14.42578125" style="87" customWidth="1"/>
    <col min="16131" max="16131" width="14.28515625" style="87" customWidth="1"/>
    <col min="16132" max="16132" width="13.140625" style="87" customWidth="1"/>
    <col min="16133" max="16133" width="12" style="87" customWidth="1"/>
    <col min="16134" max="16134" width="13.5703125" style="87" customWidth="1"/>
    <col min="16135" max="16136" width="12.140625" style="87" customWidth="1"/>
    <col min="16137" max="16137" width="12.42578125" style="87" customWidth="1"/>
    <col min="16138" max="16138" width="15.140625" style="87" customWidth="1"/>
    <col min="16139" max="16139" width="14.7109375" style="87" customWidth="1"/>
    <col min="16140" max="16384" width="15.140625" style="87"/>
  </cols>
  <sheetData>
    <row r="6" spans="1:11" x14ac:dyDescent="0.2">
      <c r="A6" s="366" t="s">
        <v>190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</row>
    <row r="7" spans="1:11" x14ac:dyDescent="0.2">
      <c r="A7" s="366" t="s">
        <v>927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</row>
    <row r="9" spans="1:11" ht="15.75" customHeight="1" thickBot="1" x14ac:dyDescent="0.25"/>
    <row r="10" spans="1:11" ht="15" customHeight="1" thickBot="1" x14ac:dyDescent="0.25">
      <c r="A10" s="367" t="s">
        <v>178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9"/>
    </row>
    <row r="12" spans="1:11" ht="13.5" thickBot="1" x14ac:dyDescent="0.25"/>
    <row r="13" spans="1:11" ht="13.5" thickBot="1" x14ac:dyDescent="0.25">
      <c r="A13" s="370" t="s">
        <v>191</v>
      </c>
      <c r="B13" s="372" t="s">
        <v>192</v>
      </c>
      <c r="C13" s="373"/>
      <c r="D13" s="372" t="s">
        <v>193</v>
      </c>
      <c r="E13" s="373"/>
      <c r="F13" s="372" t="s">
        <v>194</v>
      </c>
      <c r="G13" s="373"/>
      <c r="H13" s="372" t="s">
        <v>195</v>
      </c>
      <c r="I13" s="373"/>
      <c r="J13" s="372" t="s">
        <v>196</v>
      </c>
      <c r="K13" s="373"/>
    </row>
    <row r="14" spans="1:11" ht="13.5" thickBot="1" x14ac:dyDescent="0.25">
      <c r="A14" s="371"/>
      <c r="B14" s="116" t="s">
        <v>197</v>
      </c>
      <c r="C14" s="117" t="s">
        <v>198</v>
      </c>
      <c r="D14" s="116" t="s">
        <v>197</v>
      </c>
      <c r="E14" s="117" t="s">
        <v>198</v>
      </c>
      <c r="F14" s="117" t="s">
        <v>197</v>
      </c>
      <c r="G14" s="117" t="s">
        <v>198</v>
      </c>
      <c r="H14" s="116" t="s">
        <v>197</v>
      </c>
      <c r="I14" s="116" t="s">
        <v>198</v>
      </c>
      <c r="J14" s="116" t="s">
        <v>197</v>
      </c>
      <c r="K14" s="116" t="s">
        <v>198</v>
      </c>
    </row>
    <row r="15" spans="1:11" ht="23.25" customHeight="1" x14ac:dyDescent="0.2">
      <c r="A15" s="118" t="s">
        <v>199</v>
      </c>
      <c r="B15" s="119">
        <v>13022219</v>
      </c>
      <c r="C15" s="119">
        <v>23871920</v>
      </c>
      <c r="D15" s="102">
        <v>0</v>
      </c>
      <c r="E15" s="102">
        <v>0</v>
      </c>
      <c r="F15" s="102">
        <v>0</v>
      </c>
      <c r="G15" s="102">
        <v>0</v>
      </c>
      <c r="H15" s="120">
        <v>0</v>
      </c>
      <c r="I15" s="121">
        <v>0</v>
      </c>
      <c r="J15" s="119">
        <f>+B15+D15+F15</f>
        <v>13022219</v>
      </c>
      <c r="K15" s="102">
        <f>+C15</f>
        <v>23871920</v>
      </c>
    </row>
    <row r="16" spans="1:11" ht="40.5" customHeight="1" x14ac:dyDescent="0.2">
      <c r="A16" s="122"/>
      <c r="B16" s="102"/>
      <c r="C16" s="121"/>
      <c r="D16" s="102"/>
      <c r="E16" s="121"/>
      <c r="F16" s="102"/>
      <c r="G16" s="121"/>
      <c r="H16" s="102"/>
      <c r="I16" s="120"/>
      <c r="J16" s="122"/>
      <c r="K16" s="103"/>
    </row>
    <row r="17" spans="1:11" ht="34.5" customHeight="1" x14ac:dyDescent="0.2">
      <c r="A17" s="122" t="s">
        <v>200</v>
      </c>
      <c r="B17" s="119">
        <v>3720634</v>
      </c>
      <c r="C17" s="119">
        <v>4851760</v>
      </c>
      <c r="D17" s="119">
        <v>0</v>
      </c>
      <c r="E17" s="102"/>
      <c r="F17" s="102">
        <v>0</v>
      </c>
      <c r="G17" s="102">
        <v>0</v>
      </c>
      <c r="H17" s="120">
        <v>0</v>
      </c>
      <c r="I17" s="121">
        <v>0</v>
      </c>
      <c r="J17" s="119">
        <f>+B17+D17+F17</f>
        <v>3720634</v>
      </c>
      <c r="K17" s="102">
        <f>+C17+E17+G17+I17</f>
        <v>4851760</v>
      </c>
    </row>
    <row r="18" spans="1:11" ht="34.5" customHeight="1" x14ac:dyDescent="0.2">
      <c r="A18" s="122"/>
      <c r="B18" s="102"/>
      <c r="C18" s="121"/>
      <c r="D18" s="102"/>
      <c r="E18" s="121"/>
      <c r="F18" s="102"/>
      <c r="G18" s="121"/>
      <c r="H18" s="102"/>
      <c r="I18" s="120"/>
      <c r="J18" s="119"/>
      <c r="K18" s="102"/>
    </row>
    <row r="19" spans="1:11" ht="34.5" customHeight="1" x14ac:dyDescent="0.2">
      <c r="A19" s="122"/>
      <c r="B19" s="102"/>
      <c r="C19" s="121"/>
      <c r="D19" s="102"/>
      <c r="E19" s="121"/>
      <c r="F19" s="102"/>
      <c r="G19" s="121"/>
      <c r="H19" s="102"/>
      <c r="I19" s="120"/>
      <c r="J19" s="119"/>
      <c r="K19" s="102"/>
    </row>
    <row r="20" spans="1:11" x14ac:dyDescent="0.2">
      <c r="A20" s="122"/>
      <c r="B20" s="102"/>
      <c r="C20" s="121"/>
      <c r="D20" s="102"/>
      <c r="E20" s="121"/>
      <c r="F20" s="102"/>
      <c r="G20" s="121"/>
      <c r="H20" s="102"/>
      <c r="I20" s="120"/>
      <c r="J20" s="119"/>
      <c r="K20" s="102"/>
    </row>
    <row r="21" spans="1:11" ht="13.5" thickBot="1" x14ac:dyDescent="0.25">
      <c r="A21" s="123"/>
      <c r="B21" s="111"/>
      <c r="C21" s="124"/>
      <c r="D21" s="111"/>
      <c r="E21" s="124"/>
      <c r="F21" s="111"/>
      <c r="G21" s="124"/>
      <c r="H21" s="111"/>
      <c r="I21" s="125"/>
      <c r="J21" s="123"/>
      <c r="K21" s="112"/>
    </row>
    <row r="22" spans="1:11" ht="14.25" thickTop="1" thickBot="1" x14ac:dyDescent="0.25">
      <c r="A22" s="126" t="s">
        <v>189</v>
      </c>
      <c r="B22" s="107">
        <f>+B15+B17</f>
        <v>16742853</v>
      </c>
      <c r="C22" s="107">
        <f>+C15+C17</f>
        <v>28723680</v>
      </c>
      <c r="D22" s="107">
        <f>+D15+D17</f>
        <v>0</v>
      </c>
      <c r="E22" s="107">
        <f t="shared" ref="E22:I22" si="0">+E15+E17</f>
        <v>0</v>
      </c>
      <c r="F22" s="107">
        <f>+F15+F17</f>
        <v>0</v>
      </c>
      <c r="G22" s="107">
        <f t="shared" si="0"/>
        <v>0</v>
      </c>
      <c r="H22" s="107">
        <f t="shared" si="0"/>
        <v>0</v>
      </c>
      <c r="I22" s="107">
        <f t="shared" si="0"/>
        <v>0</v>
      </c>
      <c r="J22" s="107">
        <f>+J15+J17</f>
        <v>16742853</v>
      </c>
      <c r="K22" s="107">
        <f>+K15+K17</f>
        <v>28723680</v>
      </c>
    </row>
    <row r="23" spans="1:11" x14ac:dyDescent="0.2">
      <c r="B23" s="114"/>
      <c r="C23" s="114"/>
      <c r="D23" s="114"/>
      <c r="E23" s="114"/>
      <c r="F23" s="114"/>
      <c r="G23" s="114"/>
      <c r="H23" s="114"/>
      <c r="I23" s="114"/>
    </row>
    <row r="24" spans="1:11" x14ac:dyDescent="0.2">
      <c r="B24" s="114"/>
      <c r="C24" s="114"/>
      <c r="D24" s="114"/>
      <c r="E24" s="114"/>
      <c r="F24" s="114"/>
      <c r="G24" s="114"/>
      <c r="H24" s="114"/>
      <c r="I24" s="114"/>
      <c r="J24" s="114"/>
    </row>
    <row r="25" spans="1:11" x14ac:dyDescent="0.2">
      <c r="B25" s="114"/>
      <c r="C25" s="114"/>
      <c r="D25" s="114"/>
      <c r="E25" s="114"/>
      <c r="F25" s="114"/>
      <c r="G25" s="114"/>
      <c r="H25" s="114"/>
      <c r="I25" s="114"/>
      <c r="J25" s="114"/>
    </row>
    <row r="26" spans="1:11" x14ac:dyDescent="0.2">
      <c r="B26" s="114"/>
      <c r="C26" s="114"/>
      <c r="D26" s="114"/>
      <c r="E26" s="114"/>
      <c r="F26" s="114"/>
      <c r="G26" s="114"/>
      <c r="H26" s="114"/>
      <c r="I26" s="114"/>
      <c r="J26" s="114"/>
    </row>
    <row r="27" spans="1:11" x14ac:dyDescent="0.2">
      <c r="B27" s="114"/>
      <c r="C27" s="114"/>
      <c r="D27" s="114"/>
      <c r="E27" s="114"/>
      <c r="F27" s="114"/>
      <c r="G27" s="114"/>
      <c r="H27" s="114"/>
      <c r="I27" s="114"/>
    </row>
    <row r="28" spans="1:11" x14ac:dyDescent="0.2">
      <c r="B28" s="114"/>
      <c r="C28" s="114"/>
      <c r="D28" s="114"/>
      <c r="E28" s="114"/>
      <c r="F28" s="114"/>
      <c r="G28" s="114"/>
      <c r="H28" s="114"/>
      <c r="I28" s="114"/>
    </row>
    <row r="29" spans="1:11" ht="15.75" x14ac:dyDescent="0.25">
      <c r="B29" s="237"/>
      <c r="C29" s="1"/>
      <c r="F29" s="114"/>
      <c r="G29" s="114"/>
      <c r="H29" s="237"/>
    </row>
    <row r="30" spans="1:11" ht="15.75" x14ac:dyDescent="0.25">
      <c r="B30" s="239"/>
      <c r="C30" s="1"/>
      <c r="F30" s="114"/>
      <c r="G30" s="114"/>
      <c r="H30" s="237"/>
    </row>
    <row r="31" spans="1:11" x14ac:dyDescent="0.2">
      <c r="B31" s="276"/>
      <c r="C31" s="114"/>
      <c r="D31" s="114"/>
      <c r="E31" s="114"/>
      <c r="F31" s="114"/>
      <c r="G31" s="114"/>
      <c r="H31" s="114"/>
      <c r="I31" s="114"/>
    </row>
  </sheetData>
  <mergeCells count="9">
    <mergeCell ref="A6:K6"/>
    <mergeCell ref="A7:K7"/>
    <mergeCell ref="A10:K10"/>
    <mergeCell ref="A13:A14"/>
    <mergeCell ref="B13:C13"/>
    <mergeCell ref="D13:E13"/>
    <mergeCell ref="F13:G13"/>
    <mergeCell ref="H13:I13"/>
    <mergeCell ref="J13:K13"/>
  </mergeCells>
  <pageMargins left="0.51181102362204722" right="0.39370078740157483" top="0.47244094488188981" bottom="0.78740157480314965" header="0" footer="0.94488188976377963"/>
  <pageSetup scale="80" orientation="landscape" r:id="rId1"/>
  <headerFooter alignWithMargins="0">
    <oddHeader xml:space="preserve">&amp;C
&amp;R
</oddHeader>
    <oddFooter>&amp;R&amp;"BenguiatGot Bk BT,Negrita"&amp;14 47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6:J43"/>
  <sheetViews>
    <sheetView showGridLines="0" topLeftCell="A3" workbookViewId="0">
      <selection activeCell="I20" sqref="I20"/>
    </sheetView>
  </sheetViews>
  <sheetFormatPr baseColWidth="10" defaultColWidth="15.7109375" defaultRowHeight="12.75" x14ac:dyDescent="0.2"/>
  <cols>
    <col min="1" max="1" width="5.28515625" style="87" customWidth="1"/>
    <col min="2" max="16384" width="15.7109375" style="87"/>
  </cols>
  <sheetData>
    <row r="6" spans="1:9" x14ac:dyDescent="0.2">
      <c r="B6" s="366" t="s">
        <v>201</v>
      </c>
      <c r="C6" s="366"/>
      <c r="D6" s="366"/>
      <c r="E6" s="366"/>
      <c r="F6" s="366"/>
      <c r="G6" s="366"/>
      <c r="H6" s="366"/>
      <c r="I6" s="366"/>
    </row>
    <row r="7" spans="1:9" x14ac:dyDescent="0.2">
      <c r="B7" s="366" t="s">
        <v>926</v>
      </c>
      <c r="C7" s="366"/>
      <c r="D7" s="366"/>
      <c r="E7" s="366"/>
      <c r="F7" s="366"/>
      <c r="G7" s="366"/>
      <c r="H7" s="366"/>
      <c r="I7" s="366"/>
    </row>
    <row r="9" spans="1:9" ht="15.75" customHeight="1" thickBot="1" x14ac:dyDescent="0.25"/>
    <row r="10" spans="1:9" ht="15" customHeight="1" thickBot="1" x14ac:dyDescent="0.25">
      <c r="B10" s="367" t="s">
        <v>178</v>
      </c>
      <c r="C10" s="374"/>
      <c r="D10" s="374"/>
      <c r="E10" s="374"/>
      <c r="F10" s="374"/>
      <c r="G10" s="374"/>
      <c r="H10" s="374"/>
      <c r="I10" s="375"/>
    </row>
    <row r="12" spans="1:9" ht="13.5" thickBot="1" x14ac:dyDescent="0.25"/>
    <row r="13" spans="1:9" x14ac:dyDescent="0.2">
      <c r="A13" s="91"/>
      <c r="B13" s="376" t="s">
        <v>191</v>
      </c>
      <c r="C13" s="127" t="s">
        <v>202</v>
      </c>
      <c r="D13" s="127" t="s">
        <v>203</v>
      </c>
      <c r="E13" s="127" t="s">
        <v>196</v>
      </c>
      <c r="F13" s="128" t="s">
        <v>204</v>
      </c>
      <c r="G13" s="127" t="s">
        <v>205</v>
      </c>
      <c r="H13" s="127" t="s">
        <v>196</v>
      </c>
      <c r="I13" s="129" t="s">
        <v>206</v>
      </c>
    </row>
    <row r="14" spans="1:9" ht="13.5" thickBot="1" x14ac:dyDescent="0.25">
      <c r="A14" s="91"/>
      <c r="B14" s="377"/>
      <c r="C14" s="130" t="s">
        <v>197</v>
      </c>
      <c r="D14" s="130"/>
      <c r="E14" s="130"/>
      <c r="F14" s="131" t="s">
        <v>198</v>
      </c>
      <c r="G14" s="130" t="s">
        <v>207</v>
      </c>
      <c r="H14" s="130"/>
      <c r="I14" s="132" t="s">
        <v>208</v>
      </c>
    </row>
    <row r="15" spans="1:9" x14ac:dyDescent="0.2">
      <c r="A15" s="91"/>
      <c r="B15" s="118"/>
      <c r="C15" s="133"/>
      <c r="D15" s="133"/>
      <c r="E15" s="133"/>
      <c r="F15" s="134"/>
      <c r="G15" s="135"/>
      <c r="H15" s="136"/>
      <c r="I15" s="137"/>
    </row>
    <row r="16" spans="1:9" x14ac:dyDescent="0.2">
      <c r="A16" s="91"/>
      <c r="B16" s="122"/>
      <c r="C16" s="133"/>
      <c r="D16" s="133"/>
      <c r="E16" s="133"/>
      <c r="F16" s="134"/>
      <c r="G16" s="135"/>
      <c r="H16" s="136"/>
      <c r="I16" s="134"/>
    </row>
    <row r="17" spans="2:10" x14ac:dyDescent="0.2">
      <c r="B17" s="138" t="s">
        <v>209</v>
      </c>
      <c r="C17" s="133">
        <v>1860317</v>
      </c>
      <c r="D17" s="135"/>
      <c r="E17" s="133">
        <f t="shared" ref="E17:E28" si="0">+C17+D17</f>
        <v>1860317</v>
      </c>
      <c r="F17" s="134">
        <v>4004500</v>
      </c>
      <c r="G17" s="135"/>
      <c r="H17" s="133">
        <f t="shared" ref="H17:H28" si="1">+F17+G17</f>
        <v>4004500</v>
      </c>
      <c r="I17" s="134">
        <v>2566247.6</v>
      </c>
    </row>
    <row r="18" spans="2:10" x14ac:dyDescent="0.2">
      <c r="B18" s="122" t="s">
        <v>210</v>
      </c>
      <c r="C18" s="133">
        <v>1860317</v>
      </c>
      <c r="D18" s="135"/>
      <c r="E18" s="133">
        <f t="shared" si="0"/>
        <v>1860317</v>
      </c>
      <c r="F18" s="133">
        <v>4852148</v>
      </c>
      <c r="G18" s="135"/>
      <c r="H18" s="133">
        <f t="shared" si="1"/>
        <v>4852148</v>
      </c>
      <c r="I18" s="134">
        <f>1440801.85-5610</f>
        <v>1435191.85</v>
      </c>
    </row>
    <row r="19" spans="2:10" x14ac:dyDescent="0.2">
      <c r="B19" s="122" t="s">
        <v>211</v>
      </c>
      <c r="C19" s="133">
        <v>1860317</v>
      </c>
      <c r="D19" s="135"/>
      <c r="E19" s="133">
        <f t="shared" si="0"/>
        <v>1860317</v>
      </c>
      <c r="F19" s="133">
        <v>4448870</v>
      </c>
      <c r="G19" s="135"/>
      <c r="H19" s="133">
        <f t="shared" si="1"/>
        <v>4448870</v>
      </c>
      <c r="I19" s="134">
        <f>1519707.21-268231</f>
        <v>1251476.21</v>
      </c>
    </row>
    <row r="20" spans="2:10" x14ac:dyDescent="0.2">
      <c r="B20" s="122" t="s">
        <v>212</v>
      </c>
      <c r="C20" s="133">
        <v>0</v>
      </c>
      <c r="D20" s="135"/>
      <c r="E20" s="133">
        <f t="shared" si="0"/>
        <v>0</v>
      </c>
      <c r="F20" s="133">
        <v>4575532</v>
      </c>
      <c r="G20" s="135"/>
      <c r="H20" s="133">
        <f t="shared" si="1"/>
        <v>4575532</v>
      </c>
      <c r="I20" s="134">
        <f>1019999-6550</f>
        <v>1013449</v>
      </c>
    </row>
    <row r="21" spans="2:10" x14ac:dyDescent="0.2">
      <c r="B21" s="122" t="s">
        <v>213</v>
      </c>
      <c r="C21" s="133">
        <v>7441268</v>
      </c>
      <c r="D21" s="135"/>
      <c r="E21" s="133">
        <f t="shared" si="0"/>
        <v>7441268</v>
      </c>
      <c r="F21" s="133">
        <v>5990870</v>
      </c>
      <c r="G21" s="135"/>
      <c r="H21" s="133">
        <f t="shared" si="1"/>
        <v>5990870</v>
      </c>
      <c r="I21" s="134">
        <f>4956406.05-39050</f>
        <v>4917356.05</v>
      </c>
    </row>
    <row r="22" spans="2:10" x14ac:dyDescent="0.2">
      <c r="B22" s="122" t="s">
        <v>214</v>
      </c>
      <c r="C22" s="133">
        <v>3720634</v>
      </c>
      <c r="D22" s="135"/>
      <c r="E22" s="133">
        <f>+C22+D22</f>
        <v>3720634</v>
      </c>
      <c r="F22" s="133">
        <v>4851760</v>
      </c>
      <c r="G22" s="135"/>
      <c r="H22" s="133">
        <f>+F22+G22</f>
        <v>4851760</v>
      </c>
      <c r="I22" s="134">
        <f>1322955-4488</f>
        <v>1318467</v>
      </c>
    </row>
    <row r="23" spans="2:10" x14ac:dyDescent="0.2">
      <c r="B23" s="122" t="s">
        <v>215</v>
      </c>
      <c r="C23" s="133">
        <v>0</v>
      </c>
      <c r="D23" s="133"/>
      <c r="E23" s="133">
        <f t="shared" si="0"/>
        <v>0</v>
      </c>
      <c r="F23" s="133">
        <v>0</v>
      </c>
      <c r="G23" s="135"/>
      <c r="H23" s="133">
        <f t="shared" si="1"/>
        <v>0</v>
      </c>
      <c r="I23" s="134">
        <v>0</v>
      </c>
    </row>
    <row r="24" spans="2:10" x14ac:dyDescent="0.2">
      <c r="B24" s="122" t="s">
        <v>216</v>
      </c>
      <c r="C24" s="133">
        <v>0</v>
      </c>
      <c r="D24" s="133"/>
      <c r="E24" s="133">
        <f t="shared" si="0"/>
        <v>0</v>
      </c>
      <c r="F24" s="133">
        <v>0</v>
      </c>
      <c r="G24" s="135"/>
      <c r="H24" s="133">
        <f t="shared" si="1"/>
        <v>0</v>
      </c>
      <c r="I24" s="134">
        <v>0</v>
      </c>
    </row>
    <row r="25" spans="2:10" x14ac:dyDescent="0.2">
      <c r="B25" s="122" t="s">
        <v>217</v>
      </c>
      <c r="C25" s="133">
        <v>0</v>
      </c>
      <c r="D25" s="133"/>
      <c r="E25" s="133">
        <f t="shared" si="0"/>
        <v>0</v>
      </c>
      <c r="F25" s="133">
        <v>0</v>
      </c>
      <c r="G25" s="135"/>
      <c r="H25" s="133">
        <f t="shared" si="1"/>
        <v>0</v>
      </c>
      <c r="I25" s="134">
        <v>0</v>
      </c>
    </row>
    <row r="26" spans="2:10" x14ac:dyDescent="0.2">
      <c r="B26" s="122" t="s">
        <v>218</v>
      </c>
      <c r="C26" s="133">
        <v>0</v>
      </c>
      <c r="D26" s="133"/>
      <c r="E26" s="133">
        <f>+C26+D26</f>
        <v>0</v>
      </c>
      <c r="F26" s="133">
        <v>0</v>
      </c>
      <c r="G26" s="135"/>
      <c r="H26" s="133">
        <f>+F26+G26</f>
        <v>0</v>
      </c>
      <c r="I26" s="134">
        <v>0</v>
      </c>
      <c r="J26" s="114"/>
    </row>
    <row r="27" spans="2:10" x14ac:dyDescent="0.2">
      <c r="B27" s="122" t="s">
        <v>219</v>
      </c>
      <c r="C27" s="133">
        <v>0</v>
      </c>
      <c r="D27" s="133"/>
      <c r="E27" s="133">
        <f t="shared" si="0"/>
        <v>0</v>
      </c>
      <c r="F27" s="133">
        <v>0</v>
      </c>
      <c r="G27" s="135"/>
      <c r="H27" s="133">
        <f t="shared" si="1"/>
        <v>0</v>
      </c>
      <c r="I27" s="134">
        <v>0</v>
      </c>
    </row>
    <row r="28" spans="2:10" x14ac:dyDescent="0.2">
      <c r="B28" s="122" t="s">
        <v>220</v>
      </c>
      <c r="C28" s="133">
        <v>0</v>
      </c>
      <c r="D28" s="133"/>
      <c r="E28" s="133">
        <f t="shared" si="0"/>
        <v>0</v>
      </c>
      <c r="F28" s="133">
        <v>0</v>
      </c>
      <c r="G28" s="135"/>
      <c r="H28" s="133">
        <f t="shared" si="1"/>
        <v>0</v>
      </c>
      <c r="I28" s="134">
        <v>0</v>
      </c>
    </row>
    <row r="29" spans="2:10" x14ac:dyDescent="0.2">
      <c r="B29" s="122"/>
      <c r="C29" s="133"/>
      <c r="D29" s="133"/>
      <c r="E29" s="133"/>
      <c r="F29" s="134"/>
      <c r="G29" s="135"/>
      <c r="H29" s="133"/>
      <c r="I29" s="134"/>
    </row>
    <row r="30" spans="2:10" x14ac:dyDescent="0.2">
      <c r="B30" s="122"/>
      <c r="C30" s="133"/>
      <c r="D30" s="133"/>
      <c r="E30" s="133"/>
      <c r="F30" s="134"/>
      <c r="G30" s="135"/>
      <c r="H30" s="133"/>
      <c r="I30" s="134"/>
    </row>
    <row r="31" spans="2:10" ht="13.5" thickBot="1" x14ac:dyDescent="0.25">
      <c r="B31" s="122"/>
      <c r="C31" s="133"/>
      <c r="D31" s="133"/>
      <c r="E31" s="133"/>
      <c r="F31" s="139"/>
      <c r="G31" s="135"/>
      <c r="H31" s="136"/>
      <c r="I31" s="134"/>
    </row>
    <row r="32" spans="2:10" ht="24.75" customHeight="1" thickTop="1" thickBot="1" x14ac:dyDescent="0.25">
      <c r="B32" s="140" t="s">
        <v>189</v>
      </c>
      <c r="C32" s="141">
        <f>SUM(C17:C31)</f>
        <v>16742853</v>
      </c>
      <c r="D32" s="141">
        <f t="shared" ref="D32:G32" si="2">SUM(D17:D31)</f>
        <v>0</v>
      </c>
      <c r="E32" s="141">
        <f>SUM(E17:E31)</f>
        <v>16742853</v>
      </c>
      <c r="F32" s="141">
        <f>SUM(F17:F31)</f>
        <v>28723680</v>
      </c>
      <c r="G32" s="141">
        <f t="shared" si="2"/>
        <v>0</v>
      </c>
      <c r="H32" s="141">
        <f>SUM(H17:H31)</f>
        <v>28723680</v>
      </c>
      <c r="I32" s="141">
        <f>SUM(I17:I31)</f>
        <v>12502187.710000001</v>
      </c>
    </row>
    <row r="33" spans="2:9" x14ac:dyDescent="0.2">
      <c r="C33" s="114"/>
      <c r="D33" s="114"/>
      <c r="E33" s="114"/>
      <c r="F33" s="114"/>
    </row>
    <row r="34" spans="2:9" x14ac:dyDescent="0.2">
      <c r="C34" s="114"/>
      <c r="D34" s="114"/>
      <c r="E34" s="114"/>
      <c r="F34" s="114"/>
    </row>
    <row r="35" spans="2:9" x14ac:dyDescent="0.2">
      <c r="C35" s="114"/>
      <c r="D35" s="114"/>
      <c r="E35" s="114"/>
      <c r="F35" s="114"/>
    </row>
    <row r="36" spans="2:9" x14ac:dyDescent="0.2">
      <c r="C36" s="114"/>
      <c r="D36" s="114"/>
      <c r="E36" s="114"/>
      <c r="F36" s="114"/>
      <c r="G36" s="114"/>
      <c r="I36" s="114"/>
    </row>
    <row r="37" spans="2:9" x14ac:dyDescent="0.2">
      <c r="C37" s="114"/>
      <c r="D37" s="114"/>
      <c r="E37" s="114"/>
      <c r="F37" s="114"/>
      <c r="G37" s="114"/>
    </row>
    <row r="38" spans="2:9" ht="15.75" x14ac:dyDescent="0.25">
      <c r="B38" s="237"/>
      <c r="C38" s="1"/>
      <c r="F38" s="114"/>
      <c r="G38" s="237"/>
    </row>
    <row r="39" spans="2:9" ht="15.75" x14ac:dyDescent="0.25">
      <c r="B39" s="239"/>
      <c r="C39" s="1"/>
      <c r="F39" s="114"/>
      <c r="G39" s="237"/>
    </row>
    <row r="40" spans="2:9" x14ac:dyDescent="0.2">
      <c r="B40" s="276"/>
      <c r="C40" s="114"/>
      <c r="D40" s="114"/>
      <c r="E40" s="114"/>
      <c r="F40" s="114"/>
    </row>
    <row r="41" spans="2:9" x14ac:dyDescent="0.2">
      <c r="C41" s="114"/>
      <c r="D41" s="114"/>
      <c r="E41" s="114"/>
      <c r="F41" s="114"/>
    </row>
    <row r="43" spans="2:9" x14ac:dyDescent="0.2">
      <c r="F43" s="114"/>
    </row>
  </sheetData>
  <mergeCells count="4">
    <mergeCell ref="B6:I6"/>
    <mergeCell ref="B7:I7"/>
    <mergeCell ref="B10:I10"/>
    <mergeCell ref="B13:B14"/>
  </mergeCells>
  <printOptions horizontalCentered="1"/>
  <pageMargins left="0.55118110236220474" right="0.31496062992125984" top="0.59055118110236227" bottom="0.94488188976377963" header="0.19685039370078741" footer="0.43307086614173229"/>
  <pageSetup paperSize="9" scale="95" orientation="landscape" r:id="rId1"/>
  <headerFooter alignWithMargins="0">
    <oddHeader xml:space="preserve">&amp;C
&amp;R
</oddHeader>
    <oddFooter>&amp;R&amp;"BenguiatGot Bk BT,Negrita"&amp;14 48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topLeftCell="A9" workbookViewId="0">
      <pane xSplit="2" ySplit="3" topLeftCell="C12" activePane="bottomRight" state="frozen"/>
      <selection activeCell="A9" sqref="A9"/>
      <selection pane="topRight" activeCell="C9" sqref="C9"/>
      <selection pane="bottomLeft" activeCell="A12" sqref="A12"/>
      <selection pane="bottomRight" activeCell="D9" sqref="D9"/>
    </sheetView>
  </sheetViews>
  <sheetFormatPr baseColWidth="10" defaultRowHeight="12.75" x14ac:dyDescent="0.2"/>
  <cols>
    <col min="1" max="1" width="12.85546875" style="142" customWidth="1"/>
    <col min="2" max="2" width="25.28515625" style="142" customWidth="1"/>
    <col min="3" max="3" width="18.42578125" style="142" customWidth="1"/>
    <col min="4" max="4" width="15.7109375" style="142" customWidth="1"/>
    <col min="5" max="5" width="17.42578125" style="142" customWidth="1"/>
    <col min="6" max="6" width="15.7109375" style="142" customWidth="1"/>
    <col min="7" max="7" width="17" style="142" customWidth="1"/>
    <col min="8" max="8" width="18.28515625" style="142" customWidth="1"/>
    <col min="9" max="9" width="13.5703125" style="142" customWidth="1"/>
    <col min="10" max="255" width="11.42578125" style="142"/>
    <col min="256" max="256" width="12.85546875" style="142" customWidth="1"/>
    <col min="257" max="257" width="25.28515625" style="142" customWidth="1"/>
    <col min="258" max="258" width="18.42578125" style="142" customWidth="1"/>
    <col min="259" max="262" width="15.7109375" style="142" customWidth="1"/>
    <col min="263" max="263" width="18.28515625" style="142" customWidth="1"/>
    <col min="264" max="264" width="13.5703125" style="142" customWidth="1"/>
    <col min="265" max="511" width="11.42578125" style="142"/>
    <col min="512" max="512" width="12.85546875" style="142" customWidth="1"/>
    <col min="513" max="513" width="25.28515625" style="142" customWidth="1"/>
    <col min="514" max="514" width="18.42578125" style="142" customWidth="1"/>
    <col min="515" max="518" width="15.7109375" style="142" customWidth="1"/>
    <col min="519" max="519" width="18.28515625" style="142" customWidth="1"/>
    <col min="520" max="520" width="13.5703125" style="142" customWidth="1"/>
    <col min="521" max="767" width="11.42578125" style="142"/>
    <col min="768" max="768" width="12.85546875" style="142" customWidth="1"/>
    <col min="769" max="769" width="25.28515625" style="142" customWidth="1"/>
    <col min="770" max="770" width="18.42578125" style="142" customWidth="1"/>
    <col min="771" max="774" width="15.7109375" style="142" customWidth="1"/>
    <col min="775" max="775" width="18.28515625" style="142" customWidth="1"/>
    <col min="776" max="776" width="13.5703125" style="142" customWidth="1"/>
    <col min="777" max="1023" width="11.42578125" style="142"/>
    <col min="1024" max="1024" width="12.85546875" style="142" customWidth="1"/>
    <col min="1025" max="1025" width="25.28515625" style="142" customWidth="1"/>
    <col min="1026" max="1026" width="18.42578125" style="142" customWidth="1"/>
    <col min="1027" max="1030" width="15.7109375" style="142" customWidth="1"/>
    <col min="1031" max="1031" width="18.28515625" style="142" customWidth="1"/>
    <col min="1032" max="1032" width="13.5703125" style="142" customWidth="1"/>
    <col min="1033" max="1279" width="11.42578125" style="142"/>
    <col min="1280" max="1280" width="12.85546875" style="142" customWidth="1"/>
    <col min="1281" max="1281" width="25.28515625" style="142" customWidth="1"/>
    <col min="1282" max="1282" width="18.42578125" style="142" customWidth="1"/>
    <col min="1283" max="1286" width="15.7109375" style="142" customWidth="1"/>
    <col min="1287" max="1287" width="18.28515625" style="142" customWidth="1"/>
    <col min="1288" max="1288" width="13.5703125" style="142" customWidth="1"/>
    <col min="1289" max="1535" width="11.42578125" style="142"/>
    <col min="1536" max="1536" width="12.85546875" style="142" customWidth="1"/>
    <col min="1537" max="1537" width="25.28515625" style="142" customWidth="1"/>
    <col min="1538" max="1538" width="18.42578125" style="142" customWidth="1"/>
    <col min="1539" max="1542" width="15.7109375" style="142" customWidth="1"/>
    <col min="1543" max="1543" width="18.28515625" style="142" customWidth="1"/>
    <col min="1544" max="1544" width="13.5703125" style="142" customWidth="1"/>
    <col min="1545" max="1791" width="11.42578125" style="142"/>
    <col min="1792" max="1792" width="12.85546875" style="142" customWidth="1"/>
    <col min="1793" max="1793" width="25.28515625" style="142" customWidth="1"/>
    <col min="1794" max="1794" width="18.42578125" style="142" customWidth="1"/>
    <col min="1795" max="1798" width="15.7109375" style="142" customWidth="1"/>
    <col min="1799" max="1799" width="18.28515625" style="142" customWidth="1"/>
    <col min="1800" max="1800" width="13.5703125" style="142" customWidth="1"/>
    <col min="1801" max="2047" width="11.42578125" style="142"/>
    <col min="2048" max="2048" width="12.85546875" style="142" customWidth="1"/>
    <col min="2049" max="2049" width="25.28515625" style="142" customWidth="1"/>
    <col min="2050" max="2050" width="18.42578125" style="142" customWidth="1"/>
    <col min="2051" max="2054" width="15.7109375" style="142" customWidth="1"/>
    <col min="2055" max="2055" width="18.28515625" style="142" customWidth="1"/>
    <col min="2056" max="2056" width="13.5703125" style="142" customWidth="1"/>
    <col min="2057" max="2303" width="11.42578125" style="142"/>
    <col min="2304" max="2304" width="12.85546875" style="142" customWidth="1"/>
    <col min="2305" max="2305" width="25.28515625" style="142" customWidth="1"/>
    <col min="2306" max="2306" width="18.42578125" style="142" customWidth="1"/>
    <col min="2307" max="2310" width="15.7109375" style="142" customWidth="1"/>
    <col min="2311" max="2311" width="18.28515625" style="142" customWidth="1"/>
    <col min="2312" max="2312" width="13.5703125" style="142" customWidth="1"/>
    <col min="2313" max="2559" width="11.42578125" style="142"/>
    <col min="2560" max="2560" width="12.85546875" style="142" customWidth="1"/>
    <col min="2561" max="2561" width="25.28515625" style="142" customWidth="1"/>
    <col min="2562" max="2562" width="18.42578125" style="142" customWidth="1"/>
    <col min="2563" max="2566" width="15.7109375" style="142" customWidth="1"/>
    <col min="2567" max="2567" width="18.28515625" style="142" customWidth="1"/>
    <col min="2568" max="2568" width="13.5703125" style="142" customWidth="1"/>
    <col min="2569" max="2815" width="11.42578125" style="142"/>
    <col min="2816" max="2816" width="12.85546875" style="142" customWidth="1"/>
    <col min="2817" max="2817" width="25.28515625" style="142" customWidth="1"/>
    <col min="2818" max="2818" width="18.42578125" style="142" customWidth="1"/>
    <col min="2819" max="2822" width="15.7109375" style="142" customWidth="1"/>
    <col min="2823" max="2823" width="18.28515625" style="142" customWidth="1"/>
    <col min="2824" max="2824" width="13.5703125" style="142" customWidth="1"/>
    <col min="2825" max="3071" width="11.42578125" style="142"/>
    <col min="3072" max="3072" width="12.85546875" style="142" customWidth="1"/>
    <col min="3073" max="3073" width="25.28515625" style="142" customWidth="1"/>
    <col min="3074" max="3074" width="18.42578125" style="142" customWidth="1"/>
    <col min="3075" max="3078" width="15.7109375" style="142" customWidth="1"/>
    <col min="3079" max="3079" width="18.28515625" style="142" customWidth="1"/>
    <col min="3080" max="3080" width="13.5703125" style="142" customWidth="1"/>
    <col min="3081" max="3327" width="11.42578125" style="142"/>
    <col min="3328" max="3328" width="12.85546875" style="142" customWidth="1"/>
    <col min="3329" max="3329" width="25.28515625" style="142" customWidth="1"/>
    <col min="3330" max="3330" width="18.42578125" style="142" customWidth="1"/>
    <col min="3331" max="3334" width="15.7109375" style="142" customWidth="1"/>
    <col min="3335" max="3335" width="18.28515625" style="142" customWidth="1"/>
    <col min="3336" max="3336" width="13.5703125" style="142" customWidth="1"/>
    <col min="3337" max="3583" width="11.42578125" style="142"/>
    <col min="3584" max="3584" width="12.85546875" style="142" customWidth="1"/>
    <col min="3585" max="3585" width="25.28515625" style="142" customWidth="1"/>
    <col min="3586" max="3586" width="18.42578125" style="142" customWidth="1"/>
    <col min="3587" max="3590" width="15.7109375" style="142" customWidth="1"/>
    <col min="3591" max="3591" width="18.28515625" style="142" customWidth="1"/>
    <col min="3592" max="3592" width="13.5703125" style="142" customWidth="1"/>
    <col min="3593" max="3839" width="11.42578125" style="142"/>
    <col min="3840" max="3840" width="12.85546875" style="142" customWidth="1"/>
    <col min="3841" max="3841" width="25.28515625" style="142" customWidth="1"/>
    <col min="3842" max="3842" width="18.42578125" style="142" customWidth="1"/>
    <col min="3843" max="3846" width="15.7109375" style="142" customWidth="1"/>
    <col min="3847" max="3847" width="18.28515625" style="142" customWidth="1"/>
    <col min="3848" max="3848" width="13.5703125" style="142" customWidth="1"/>
    <col min="3849" max="4095" width="11.42578125" style="142"/>
    <col min="4096" max="4096" width="12.85546875" style="142" customWidth="1"/>
    <col min="4097" max="4097" width="25.28515625" style="142" customWidth="1"/>
    <col min="4098" max="4098" width="18.42578125" style="142" customWidth="1"/>
    <col min="4099" max="4102" width="15.7109375" style="142" customWidth="1"/>
    <col min="4103" max="4103" width="18.28515625" style="142" customWidth="1"/>
    <col min="4104" max="4104" width="13.5703125" style="142" customWidth="1"/>
    <col min="4105" max="4351" width="11.42578125" style="142"/>
    <col min="4352" max="4352" width="12.85546875" style="142" customWidth="1"/>
    <col min="4353" max="4353" width="25.28515625" style="142" customWidth="1"/>
    <col min="4354" max="4354" width="18.42578125" style="142" customWidth="1"/>
    <col min="4355" max="4358" width="15.7109375" style="142" customWidth="1"/>
    <col min="4359" max="4359" width="18.28515625" style="142" customWidth="1"/>
    <col min="4360" max="4360" width="13.5703125" style="142" customWidth="1"/>
    <col min="4361" max="4607" width="11.42578125" style="142"/>
    <col min="4608" max="4608" width="12.85546875" style="142" customWidth="1"/>
    <col min="4609" max="4609" width="25.28515625" style="142" customWidth="1"/>
    <col min="4610" max="4610" width="18.42578125" style="142" customWidth="1"/>
    <col min="4611" max="4614" width="15.7109375" style="142" customWidth="1"/>
    <col min="4615" max="4615" width="18.28515625" style="142" customWidth="1"/>
    <col min="4616" max="4616" width="13.5703125" style="142" customWidth="1"/>
    <col min="4617" max="4863" width="11.42578125" style="142"/>
    <col min="4864" max="4864" width="12.85546875" style="142" customWidth="1"/>
    <col min="4865" max="4865" width="25.28515625" style="142" customWidth="1"/>
    <col min="4866" max="4866" width="18.42578125" style="142" customWidth="1"/>
    <col min="4867" max="4870" width="15.7109375" style="142" customWidth="1"/>
    <col min="4871" max="4871" width="18.28515625" style="142" customWidth="1"/>
    <col min="4872" max="4872" width="13.5703125" style="142" customWidth="1"/>
    <col min="4873" max="5119" width="11.42578125" style="142"/>
    <col min="5120" max="5120" width="12.85546875" style="142" customWidth="1"/>
    <col min="5121" max="5121" width="25.28515625" style="142" customWidth="1"/>
    <col min="5122" max="5122" width="18.42578125" style="142" customWidth="1"/>
    <col min="5123" max="5126" width="15.7109375" style="142" customWidth="1"/>
    <col min="5127" max="5127" width="18.28515625" style="142" customWidth="1"/>
    <col min="5128" max="5128" width="13.5703125" style="142" customWidth="1"/>
    <col min="5129" max="5375" width="11.42578125" style="142"/>
    <col min="5376" max="5376" width="12.85546875" style="142" customWidth="1"/>
    <col min="5377" max="5377" width="25.28515625" style="142" customWidth="1"/>
    <col min="5378" max="5378" width="18.42578125" style="142" customWidth="1"/>
    <col min="5379" max="5382" width="15.7109375" style="142" customWidth="1"/>
    <col min="5383" max="5383" width="18.28515625" style="142" customWidth="1"/>
    <col min="5384" max="5384" width="13.5703125" style="142" customWidth="1"/>
    <col min="5385" max="5631" width="11.42578125" style="142"/>
    <col min="5632" max="5632" width="12.85546875" style="142" customWidth="1"/>
    <col min="5633" max="5633" width="25.28515625" style="142" customWidth="1"/>
    <col min="5634" max="5634" width="18.42578125" style="142" customWidth="1"/>
    <col min="5635" max="5638" width="15.7109375" style="142" customWidth="1"/>
    <col min="5639" max="5639" width="18.28515625" style="142" customWidth="1"/>
    <col min="5640" max="5640" width="13.5703125" style="142" customWidth="1"/>
    <col min="5641" max="5887" width="11.42578125" style="142"/>
    <col min="5888" max="5888" width="12.85546875" style="142" customWidth="1"/>
    <col min="5889" max="5889" width="25.28515625" style="142" customWidth="1"/>
    <col min="5890" max="5890" width="18.42578125" style="142" customWidth="1"/>
    <col min="5891" max="5894" width="15.7109375" style="142" customWidth="1"/>
    <col min="5895" max="5895" width="18.28515625" style="142" customWidth="1"/>
    <col min="5896" max="5896" width="13.5703125" style="142" customWidth="1"/>
    <col min="5897" max="6143" width="11.42578125" style="142"/>
    <col min="6144" max="6144" width="12.85546875" style="142" customWidth="1"/>
    <col min="6145" max="6145" width="25.28515625" style="142" customWidth="1"/>
    <col min="6146" max="6146" width="18.42578125" style="142" customWidth="1"/>
    <col min="6147" max="6150" width="15.7109375" style="142" customWidth="1"/>
    <col min="6151" max="6151" width="18.28515625" style="142" customWidth="1"/>
    <col min="6152" max="6152" width="13.5703125" style="142" customWidth="1"/>
    <col min="6153" max="6399" width="11.42578125" style="142"/>
    <col min="6400" max="6400" width="12.85546875" style="142" customWidth="1"/>
    <col min="6401" max="6401" width="25.28515625" style="142" customWidth="1"/>
    <col min="6402" max="6402" width="18.42578125" style="142" customWidth="1"/>
    <col min="6403" max="6406" width="15.7109375" style="142" customWidth="1"/>
    <col min="6407" max="6407" width="18.28515625" style="142" customWidth="1"/>
    <col min="6408" max="6408" width="13.5703125" style="142" customWidth="1"/>
    <col min="6409" max="6655" width="11.42578125" style="142"/>
    <col min="6656" max="6656" width="12.85546875" style="142" customWidth="1"/>
    <col min="6657" max="6657" width="25.28515625" style="142" customWidth="1"/>
    <col min="6658" max="6658" width="18.42578125" style="142" customWidth="1"/>
    <col min="6659" max="6662" width="15.7109375" style="142" customWidth="1"/>
    <col min="6663" max="6663" width="18.28515625" style="142" customWidth="1"/>
    <col min="6664" max="6664" width="13.5703125" style="142" customWidth="1"/>
    <col min="6665" max="6911" width="11.42578125" style="142"/>
    <col min="6912" max="6912" width="12.85546875" style="142" customWidth="1"/>
    <col min="6913" max="6913" width="25.28515625" style="142" customWidth="1"/>
    <col min="6914" max="6914" width="18.42578125" style="142" customWidth="1"/>
    <col min="6915" max="6918" width="15.7109375" style="142" customWidth="1"/>
    <col min="6919" max="6919" width="18.28515625" style="142" customWidth="1"/>
    <col min="6920" max="6920" width="13.5703125" style="142" customWidth="1"/>
    <col min="6921" max="7167" width="11.42578125" style="142"/>
    <col min="7168" max="7168" width="12.85546875" style="142" customWidth="1"/>
    <col min="7169" max="7169" width="25.28515625" style="142" customWidth="1"/>
    <col min="7170" max="7170" width="18.42578125" style="142" customWidth="1"/>
    <col min="7171" max="7174" width="15.7109375" style="142" customWidth="1"/>
    <col min="7175" max="7175" width="18.28515625" style="142" customWidth="1"/>
    <col min="7176" max="7176" width="13.5703125" style="142" customWidth="1"/>
    <col min="7177" max="7423" width="11.42578125" style="142"/>
    <col min="7424" max="7424" width="12.85546875" style="142" customWidth="1"/>
    <col min="7425" max="7425" width="25.28515625" style="142" customWidth="1"/>
    <col min="7426" max="7426" width="18.42578125" style="142" customWidth="1"/>
    <col min="7427" max="7430" width="15.7109375" style="142" customWidth="1"/>
    <col min="7431" max="7431" width="18.28515625" style="142" customWidth="1"/>
    <col min="7432" max="7432" width="13.5703125" style="142" customWidth="1"/>
    <col min="7433" max="7679" width="11.42578125" style="142"/>
    <col min="7680" max="7680" width="12.85546875" style="142" customWidth="1"/>
    <col min="7681" max="7681" width="25.28515625" style="142" customWidth="1"/>
    <col min="7682" max="7682" width="18.42578125" style="142" customWidth="1"/>
    <col min="7683" max="7686" width="15.7109375" style="142" customWidth="1"/>
    <col min="7687" max="7687" width="18.28515625" style="142" customWidth="1"/>
    <col min="7688" max="7688" width="13.5703125" style="142" customWidth="1"/>
    <col min="7689" max="7935" width="11.42578125" style="142"/>
    <col min="7936" max="7936" width="12.85546875" style="142" customWidth="1"/>
    <col min="7937" max="7937" width="25.28515625" style="142" customWidth="1"/>
    <col min="7938" max="7938" width="18.42578125" style="142" customWidth="1"/>
    <col min="7939" max="7942" width="15.7109375" style="142" customWidth="1"/>
    <col min="7943" max="7943" width="18.28515625" style="142" customWidth="1"/>
    <col min="7944" max="7944" width="13.5703125" style="142" customWidth="1"/>
    <col min="7945" max="8191" width="11.42578125" style="142"/>
    <col min="8192" max="8192" width="12.85546875" style="142" customWidth="1"/>
    <col min="8193" max="8193" width="25.28515625" style="142" customWidth="1"/>
    <col min="8194" max="8194" width="18.42578125" style="142" customWidth="1"/>
    <col min="8195" max="8198" width="15.7109375" style="142" customWidth="1"/>
    <col min="8199" max="8199" width="18.28515625" style="142" customWidth="1"/>
    <col min="8200" max="8200" width="13.5703125" style="142" customWidth="1"/>
    <col min="8201" max="8447" width="11.42578125" style="142"/>
    <col min="8448" max="8448" width="12.85546875" style="142" customWidth="1"/>
    <col min="8449" max="8449" width="25.28515625" style="142" customWidth="1"/>
    <col min="8450" max="8450" width="18.42578125" style="142" customWidth="1"/>
    <col min="8451" max="8454" width="15.7109375" style="142" customWidth="1"/>
    <col min="8455" max="8455" width="18.28515625" style="142" customWidth="1"/>
    <col min="8456" max="8456" width="13.5703125" style="142" customWidth="1"/>
    <col min="8457" max="8703" width="11.42578125" style="142"/>
    <col min="8704" max="8704" width="12.85546875" style="142" customWidth="1"/>
    <col min="8705" max="8705" width="25.28515625" style="142" customWidth="1"/>
    <col min="8706" max="8706" width="18.42578125" style="142" customWidth="1"/>
    <col min="8707" max="8710" width="15.7109375" style="142" customWidth="1"/>
    <col min="8711" max="8711" width="18.28515625" style="142" customWidth="1"/>
    <col min="8712" max="8712" width="13.5703125" style="142" customWidth="1"/>
    <col min="8713" max="8959" width="11.42578125" style="142"/>
    <col min="8960" max="8960" width="12.85546875" style="142" customWidth="1"/>
    <col min="8961" max="8961" width="25.28515625" style="142" customWidth="1"/>
    <col min="8962" max="8962" width="18.42578125" style="142" customWidth="1"/>
    <col min="8963" max="8966" width="15.7109375" style="142" customWidth="1"/>
    <col min="8967" max="8967" width="18.28515625" style="142" customWidth="1"/>
    <col min="8968" max="8968" width="13.5703125" style="142" customWidth="1"/>
    <col min="8969" max="9215" width="11.42578125" style="142"/>
    <col min="9216" max="9216" width="12.85546875" style="142" customWidth="1"/>
    <col min="9217" max="9217" width="25.28515625" style="142" customWidth="1"/>
    <col min="9218" max="9218" width="18.42578125" style="142" customWidth="1"/>
    <col min="9219" max="9222" width="15.7109375" style="142" customWidth="1"/>
    <col min="9223" max="9223" width="18.28515625" style="142" customWidth="1"/>
    <col min="9224" max="9224" width="13.5703125" style="142" customWidth="1"/>
    <col min="9225" max="9471" width="11.42578125" style="142"/>
    <col min="9472" max="9472" width="12.85546875" style="142" customWidth="1"/>
    <col min="9473" max="9473" width="25.28515625" style="142" customWidth="1"/>
    <col min="9474" max="9474" width="18.42578125" style="142" customWidth="1"/>
    <col min="9475" max="9478" width="15.7109375" style="142" customWidth="1"/>
    <col min="9479" max="9479" width="18.28515625" style="142" customWidth="1"/>
    <col min="9480" max="9480" width="13.5703125" style="142" customWidth="1"/>
    <col min="9481" max="9727" width="11.42578125" style="142"/>
    <col min="9728" max="9728" width="12.85546875" style="142" customWidth="1"/>
    <col min="9729" max="9729" width="25.28515625" style="142" customWidth="1"/>
    <col min="9730" max="9730" width="18.42578125" style="142" customWidth="1"/>
    <col min="9731" max="9734" width="15.7109375" style="142" customWidth="1"/>
    <col min="9735" max="9735" width="18.28515625" style="142" customWidth="1"/>
    <col min="9736" max="9736" width="13.5703125" style="142" customWidth="1"/>
    <col min="9737" max="9983" width="11.42578125" style="142"/>
    <col min="9984" max="9984" width="12.85546875" style="142" customWidth="1"/>
    <col min="9985" max="9985" width="25.28515625" style="142" customWidth="1"/>
    <col min="9986" max="9986" width="18.42578125" style="142" customWidth="1"/>
    <col min="9987" max="9990" width="15.7109375" style="142" customWidth="1"/>
    <col min="9991" max="9991" width="18.28515625" style="142" customWidth="1"/>
    <col min="9992" max="9992" width="13.5703125" style="142" customWidth="1"/>
    <col min="9993" max="10239" width="11.42578125" style="142"/>
    <col min="10240" max="10240" width="12.85546875" style="142" customWidth="1"/>
    <col min="10241" max="10241" width="25.28515625" style="142" customWidth="1"/>
    <col min="10242" max="10242" width="18.42578125" style="142" customWidth="1"/>
    <col min="10243" max="10246" width="15.7109375" style="142" customWidth="1"/>
    <col min="10247" max="10247" width="18.28515625" style="142" customWidth="1"/>
    <col min="10248" max="10248" width="13.5703125" style="142" customWidth="1"/>
    <col min="10249" max="10495" width="11.42578125" style="142"/>
    <col min="10496" max="10496" width="12.85546875" style="142" customWidth="1"/>
    <col min="10497" max="10497" width="25.28515625" style="142" customWidth="1"/>
    <col min="10498" max="10498" width="18.42578125" style="142" customWidth="1"/>
    <col min="10499" max="10502" width="15.7109375" style="142" customWidth="1"/>
    <col min="10503" max="10503" width="18.28515625" style="142" customWidth="1"/>
    <col min="10504" max="10504" width="13.5703125" style="142" customWidth="1"/>
    <col min="10505" max="10751" width="11.42578125" style="142"/>
    <col min="10752" max="10752" width="12.85546875" style="142" customWidth="1"/>
    <col min="10753" max="10753" width="25.28515625" style="142" customWidth="1"/>
    <col min="10754" max="10754" width="18.42578125" style="142" customWidth="1"/>
    <col min="10755" max="10758" width="15.7109375" style="142" customWidth="1"/>
    <col min="10759" max="10759" width="18.28515625" style="142" customWidth="1"/>
    <col min="10760" max="10760" width="13.5703125" style="142" customWidth="1"/>
    <col min="10761" max="11007" width="11.42578125" style="142"/>
    <col min="11008" max="11008" width="12.85546875" style="142" customWidth="1"/>
    <col min="11009" max="11009" width="25.28515625" style="142" customWidth="1"/>
    <col min="11010" max="11010" width="18.42578125" style="142" customWidth="1"/>
    <col min="11011" max="11014" width="15.7109375" style="142" customWidth="1"/>
    <col min="11015" max="11015" width="18.28515625" style="142" customWidth="1"/>
    <col min="11016" max="11016" width="13.5703125" style="142" customWidth="1"/>
    <col min="11017" max="11263" width="11.42578125" style="142"/>
    <col min="11264" max="11264" width="12.85546875" style="142" customWidth="1"/>
    <col min="11265" max="11265" width="25.28515625" style="142" customWidth="1"/>
    <col min="11266" max="11266" width="18.42578125" style="142" customWidth="1"/>
    <col min="11267" max="11270" width="15.7109375" style="142" customWidth="1"/>
    <col min="11271" max="11271" width="18.28515625" style="142" customWidth="1"/>
    <col min="11272" max="11272" width="13.5703125" style="142" customWidth="1"/>
    <col min="11273" max="11519" width="11.42578125" style="142"/>
    <col min="11520" max="11520" width="12.85546875" style="142" customWidth="1"/>
    <col min="11521" max="11521" width="25.28515625" style="142" customWidth="1"/>
    <col min="11522" max="11522" width="18.42578125" style="142" customWidth="1"/>
    <col min="11523" max="11526" width="15.7109375" style="142" customWidth="1"/>
    <col min="11527" max="11527" width="18.28515625" style="142" customWidth="1"/>
    <col min="11528" max="11528" width="13.5703125" style="142" customWidth="1"/>
    <col min="11529" max="11775" width="11.42578125" style="142"/>
    <col min="11776" max="11776" width="12.85546875" style="142" customWidth="1"/>
    <col min="11777" max="11777" width="25.28515625" style="142" customWidth="1"/>
    <col min="11778" max="11778" width="18.42578125" style="142" customWidth="1"/>
    <col min="11779" max="11782" width="15.7109375" style="142" customWidth="1"/>
    <col min="11783" max="11783" width="18.28515625" style="142" customWidth="1"/>
    <col min="11784" max="11784" width="13.5703125" style="142" customWidth="1"/>
    <col min="11785" max="12031" width="11.42578125" style="142"/>
    <col min="12032" max="12032" width="12.85546875" style="142" customWidth="1"/>
    <col min="12033" max="12033" width="25.28515625" style="142" customWidth="1"/>
    <col min="12034" max="12034" width="18.42578125" style="142" customWidth="1"/>
    <col min="12035" max="12038" width="15.7109375" style="142" customWidth="1"/>
    <col min="12039" max="12039" width="18.28515625" style="142" customWidth="1"/>
    <col min="12040" max="12040" width="13.5703125" style="142" customWidth="1"/>
    <col min="12041" max="12287" width="11.42578125" style="142"/>
    <col min="12288" max="12288" width="12.85546875" style="142" customWidth="1"/>
    <col min="12289" max="12289" width="25.28515625" style="142" customWidth="1"/>
    <col min="12290" max="12290" width="18.42578125" style="142" customWidth="1"/>
    <col min="12291" max="12294" width="15.7109375" style="142" customWidth="1"/>
    <col min="12295" max="12295" width="18.28515625" style="142" customWidth="1"/>
    <col min="12296" max="12296" width="13.5703125" style="142" customWidth="1"/>
    <col min="12297" max="12543" width="11.42578125" style="142"/>
    <col min="12544" max="12544" width="12.85546875" style="142" customWidth="1"/>
    <col min="12545" max="12545" width="25.28515625" style="142" customWidth="1"/>
    <col min="12546" max="12546" width="18.42578125" style="142" customWidth="1"/>
    <col min="12547" max="12550" width="15.7109375" style="142" customWidth="1"/>
    <col min="12551" max="12551" width="18.28515625" style="142" customWidth="1"/>
    <col min="12552" max="12552" width="13.5703125" style="142" customWidth="1"/>
    <col min="12553" max="12799" width="11.42578125" style="142"/>
    <col min="12800" max="12800" width="12.85546875" style="142" customWidth="1"/>
    <col min="12801" max="12801" width="25.28515625" style="142" customWidth="1"/>
    <col min="12802" max="12802" width="18.42578125" style="142" customWidth="1"/>
    <col min="12803" max="12806" width="15.7109375" style="142" customWidth="1"/>
    <col min="12807" max="12807" width="18.28515625" style="142" customWidth="1"/>
    <col min="12808" max="12808" width="13.5703125" style="142" customWidth="1"/>
    <col min="12809" max="13055" width="11.42578125" style="142"/>
    <col min="13056" max="13056" width="12.85546875" style="142" customWidth="1"/>
    <col min="13057" max="13057" width="25.28515625" style="142" customWidth="1"/>
    <col min="13058" max="13058" width="18.42578125" style="142" customWidth="1"/>
    <col min="13059" max="13062" width="15.7109375" style="142" customWidth="1"/>
    <col min="13063" max="13063" width="18.28515625" style="142" customWidth="1"/>
    <col min="13064" max="13064" width="13.5703125" style="142" customWidth="1"/>
    <col min="13065" max="13311" width="11.42578125" style="142"/>
    <col min="13312" max="13312" width="12.85546875" style="142" customWidth="1"/>
    <col min="13313" max="13313" width="25.28515625" style="142" customWidth="1"/>
    <col min="13314" max="13314" width="18.42578125" style="142" customWidth="1"/>
    <col min="13315" max="13318" width="15.7109375" style="142" customWidth="1"/>
    <col min="13319" max="13319" width="18.28515625" style="142" customWidth="1"/>
    <col min="13320" max="13320" width="13.5703125" style="142" customWidth="1"/>
    <col min="13321" max="13567" width="11.42578125" style="142"/>
    <col min="13568" max="13568" width="12.85546875" style="142" customWidth="1"/>
    <col min="13569" max="13569" width="25.28515625" style="142" customWidth="1"/>
    <col min="13570" max="13570" width="18.42578125" style="142" customWidth="1"/>
    <col min="13571" max="13574" width="15.7109375" style="142" customWidth="1"/>
    <col min="13575" max="13575" width="18.28515625" style="142" customWidth="1"/>
    <col min="13576" max="13576" width="13.5703125" style="142" customWidth="1"/>
    <col min="13577" max="13823" width="11.42578125" style="142"/>
    <col min="13824" max="13824" width="12.85546875" style="142" customWidth="1"/>
    <col min="13825" max="13825" width="25.28515625" style="142" customWidth="1"/>
    <col min="13826" max="13826" width="18.42578125" style="142" customWidth="1"/>
    <col min="13827" max="13830" width="15.7109375" style="142" customWidth="1"/>
    <col min="13831" max="13831" width="18.28515625" style="142" customWidth="1"/>
    <col min="13832" max="13832" width="13.5703125" style="142" customWidth="1"/>
    <col min="13833" max="14079" width="11.42578125" style="142"/>
    <col min="14080" max="14080" width="12.85546875" style="142" customWidth="1"/>
    <col min="14081" max="14081" width="25.28515625" style="142" customWidth="1"/>
    <col min="14082" max="14082" width="18.42578125" style="142" customWidth="1"/>
    <col min="14083" max="14086" width="15.7109375" style="142" customWidth="1"/>
    <col min="14087" max="14087" width="18.28515625" style="142" customWidth="1"/>
    <col min="14088" max="14088" width="13.5703125" style="142" customWidth="1"/>
    <col min="14089" max="14335" width="11.42578125" style="142"/>
    <col min="14336" max="14336" width="12.85546875" style="142" customWidth="1"/>
    <col min="14337" max="14337" width="25.28515625" style="142" customWidth="1"/>
    <col min="14338" max="14338" width="18.42578125" style="142" customWidth="1"/>
    <col min="14339" max="14342" width="15.7109375" style="142" customWidth="1"/>
    <col min="14343" max="14343" width="18.28515625" style="142" customWidth="1"/>
    <col min="14344" max="14344" width="13.5703125" style="142" customWidth="1"/>
    <col min="14345" max="14591" width="11.42578125" style="142"/>
    <col min="14592" max="14592" width="12.85546875" style="142" customWidth="1"/>
    <col min="14593" max="14593" width="25.28515625" style="142" customWidth="1"/>
    <col min="14594" max="14594" width="18.42578125" style="142" customWidth="1"/>
    <col min="14595" max="14598" width="15.7109375" style="142" customWidth="1"/>
    <col min="14599" max="14599" width="18.28515625" style="142" customWidth="1"/>
    <col min="14600" max="14600" width="13.5703125" style="142" customWidth="1"/>
    <col min="14601" max="14847" width="11.42578125" style="142"/>
    <col min="14848" max="14848" width="12.85546875" style="142" customWidth="1"/>
    <col min="14849" max="14849" width="25.28515625" style="142" customWidth="1"/>
    <col min="14850" max="14850" width="18.42578125" style="142" customWidth="1"/>
    <col min="14851" max="14854" width="15.7109375" style="142" customWidth="1"/>
    <col min="14855" max="14855" width="18.28515625" style="142" customWidth="1"/>
    <col min="14856" max="14856" width="13.5703125" style="142" customWidth="1"/>
    <col min="14857" max="15103" width="11.42578125" style="142"/>
    <col min="15104" max="15104" width="12.85546875" style="142" customWidth="1"/>
    <col min="15105" max="15105" width="25.28515625" style="142" customWidth="1"/>
    <col min="15106" max="15106" width="18.42578125" style="142" customWidth="1"/>
    <col min="15107" max="15110" width="15.7109375" style="142" customWidth="1"/>
    <col min="15111" max="15111" width="18.28515625" style="142" customWidth="1"/>
    <col min="15112" max="15112" width="13.5703125" style="142" customWidth="1"/>
    <col min="15113" max="15359" width="11.42578125" style="142"/>
    <col min="15360" max="15360" width="12.85546875" style="142" customWidth="1"/>
    <col min="15361" max="15361" width="25.28515625" style="142" customWidth="1"/>
    <col min="15362" max="15362" width="18.42578125" style="142" customWidth="1"/>
    <col min="15363" max="15366" width="15.7109375" style="142" customWidth="1"/>
    <col min="15367" max="15367" width="18.28515625" style="142" customWidth="1"/>
    <col min="15368" max="15368" width="13.5703125" style="142" customWidth="1"/>
    <col min="15369" max="15615" width="11.42578125" style="142"/>
    <col min="15616" max="15616" width="12.85546875" style="142" customWidth="1"/>
    <col min="15617" max="15617" width="25.28515625" style="142" customWidth="1"/>
    <col min="15618" max="15618" width="18.42578125" style="142" customWidth="1"/>
    <col min="15619" max="15622" width="15.7109375" style="142" customWidth="1"/>
    <col min="15623" max="15623" width="18.28515625" style="142" customWidth="1"/>
    <col min="15624" max="15624" width="13.5703125" style="142" customWidth="1"/>
    <col min="15625" max="15871" width="11.42578125" style="142"/>
    <col min="15872" max="15872" width="12.85546875" style="142" customWidth="1"/>
    <col min="15873" max="15873" width="25.28515625" style="142" customWidth="1"/>
    <col min="15874" max="15874" width="18.42578125" style="142" customWidth="1"/>
    <col min="15875" max="15878" width="15.7109375" style="142" customWidth="1"/>
    <col min="15879" max="15879" width="18.28515625" style="142" customWidth="1"/>
    <col min="15880" max="15880" width="13.5703125" style="142" customWidth="1"/>
    <col min="15881" max="16127" width="11.42578125" style="142"/>
    <col min="16128" max="16128" width="12.85546875" style="142" customWidth="1"/>
    <col min="16129" max="16129" width="25.28515625" style="142" customWidth="1"/>
    <col min="16130" max="16130" width="18.42578125" style="142" customWidth="1"/>
    <col min="16131" max="16134" width="15.7109375" style="142" customWidth="1"/>
    <col min="16135" max="16135" width="18.28515625" style="142" customWidth="1"/>
    <col min="16136" max="16136" width="13.5703125" style="142" customWidth="1"/>
    <col min="16137" max="16384" width="11.42578125" style="142"/>
  </cols>
  <sheetData>
    <row r="1" spans="1:9" ht="20.25" customHeight="1" x14ac:dyDescent="0.2">
      <c r="A1" s="381"/>
      <c r="B1" s="381"/>
      <c r="C1" s="381"/>
      <c r="D1" s="381"/>
      <c r="E1" s="381"/>
      <c r="F1" s="381"/>
      <c r="G1" s="381"/>
      <c r="H1" s="381"/>
      <c r="I1" s="381"/>
    </row>
    <row r="2" spans="1:9" x14ac:dyDescent="0.2">
      <c r="A2" s="382" t="s">
        <v>178</v>
      </c>
      <c r="B2" s="382"/>
      <c r="C2" s="382"/>
      <c r="D2" s="382"/>
      <c r="E2" s="382"/>
      <c r="F2" s="382"/>
      <c r="G2" s="382"/>
      <c r="H2" s="382"/>
      <c r="I2" s="382"/>
    </row>
    <row r="3" spans="1:9" x14ac:dyDescent="0.2">
      <c r="A3" s="143"/>
      <c r="B3" s="143"/>
      <c r="C3" s="143"/>
      <c r="D3" s="383"/>
      <c r="E3" s="383"/>
      <c r="F3" s="383"/>
      <c r="G3" s="383"/>
      <c r="H3" s="383"/>
      <c r="I3" s="143"/>
    </row>
    <row r="5" spans="1:9" x14ac:dyDescent="0.2">
      <c r="A5" s="384" t="s">
        <v>221</v>
      </c>
      <c r="B5" s="384"/>
      <c r="C5" s="384"/>
      <c r="D5" s="384"/>
      <c r="E5" s="384"/>
      <c r="F5" s="384"/>
      <c r="G5" s="384"/>
      <c r="H5" s="384"/>
      <c r="I5" s="384"/>
    </row>
    <row r="6" spans="1:9" x14ac:dyDescent="0.2">
      <c r="A6" s="384" t="s">
        <v>926</v>
      </c>
      <c r="B6" s="384"/>
      <c r="C6" s="384"/>
      <c r="D6" s="384"/>
      <c r="E6" s="384"/>
      <c r="F6" s="384"/>
      <c r="G6" s="384"/>
      <c r="H6" s="384"/>
      <c r="I6" s="384"/>
    </row>
    <row r="7" spans="1:9" x14ac:dyDescent="0.2">
      <c r="A7" s="144"/>
      <c r="B7" s="144"/>
      <c r="C7" s="144"/>
      <c r="D7" s="144"/>
      <c r="E7" s="144"/>
      <c r="F7" s="144"/>
      <c r="G7" s="144"/>
      <c r="H7" s="144"/>
      <c r="I7" s="144"/>
    </row>
    <row r="8" spans="1:9" x14ac:dyDescent="0.2">
      <c r="A8" s="145"/>
      <c r="H8" s="146"/>
    </row>
    <row r="9" spans="1:9" ht="13.5" thickBot="1" x14ac:dyDescent="0.25">
      <c r="I9" s="147"/>
    </row>
    <row r="10" spans="1:9" s="148" customFormat="1" ht="13.5" customHeight="1" thickBot="1" x14ac:dyDescent="0.25">
      <c r="A10" s="385" t="s">
        <v>222</v>
      </c>
      <c r="B10" s="386"/>
      <c r="C10" s="389" t="s">
        <v>223</v>
      </c>
      <c r="D10" s="391" t="s">
        <v>224</v>
      </c>
      <c r="E10" s="392"/>
      <c r="F10" s="391" t="s">
        <v>225</v>
      </c>
      <c r="G10" s="392"/>
      <c r="H10" s="389" t="s">
        <v>226</v>
      </c>
    </row>
    <row r="11" spans="1:9" s="150" customFormat="1" ht="68.25" customHeight="1" thickBot="1" x14ac:dyDescent="0.25">
      <c r="A11" s="387"/>
      <c r="B11" s="388"/>
      <c r="C11" s="390"/>
      <c r="D11" s="149" t="s">
        <v>227</v>
      </c>
      <c r="E11" s="149" t="s">
        <v>228</v>
      </c>
      <c r="F11" s="149" t="s">
        <v>229</v>
      </c>
      <c r="G11" s="149" t="s">
        <v>230</v>
      </c>
      <c r="H11" s="390"/>
    </row>
    <row r="12" spans="1:9" s="156" customFormat="1" ht="12.75" customHeight="1" x14ac:dyDescent="0.2">
      <c r="A12" s="151"/>
      <c r="B12" s="152"/>
      <c r="C12" s="153"/>
      <c r="D12" s="153"/>
      <c r="E12" s="154"/>
      <c r="F12" s="153"/>
      <c r="G12" s="154"/>
      <c r="H12" s="153"/>
      <c r="I12" s="155"/>
    </row>
    <row r="13" spans="1:9" s="156" customFormat="1" ht="12.75" customHeight="1" x14ac:dyDescent="0.2">
      <c r="A13" s="157"/>
      <c r="B13" s="158"/>
      <c r="C13" s="159"/>
      <c r="D13" s="159"/>
      <c r="E13" s="160"/>
      <c r="F13" s="159"/>
      <c r="G13" s="161"/>
      <c r="H13" s="162"/>
      <c r="I13" s="155"/>
    </row>
    <row r="14" spans="1:9" s="156" customFormat="1" ht="12.75" customHeight="1" x14ac:dyDescent="0.2">
      <c r="A14" s="163" t="s">
        <v>231</v>
      </c>
      <c r="B14" s="164" t="s">
        <v>636</v>
      </c>
      <c r="C14" s="165">
        <v>5734.5</v>
      </c>
      <c r="D14" s="159"/>
      <c r="E14" s="160"/>
      <c r="F14" s="159"/>
      <c r="G14" s="161"/>
      <c r="H14" s="166">
        <f t="shared" ref="H14:H30" si="0">+C14+D14+E14-F14-G14</f>
        <v>5734.5</v>
      </c>
      <c r="I14" s="155"/>
    </row>
    <row r="15" spans="1:9" s="156" customFormat="1" ht="12.75" customHeight="1" x14ac:dyDescent="0.2">
      <c r="A15" s="167" t="s">
        <v>231</v>
      </c>
      <c r="B15" s="168" t="s">
        <v>232</v>
      </c>
      <c r="C15" s="165">
        <v>2099144.64</v>
      </c>
      <c r="D15" s="159">
        <v>29788.799999999999</v>
      </c>
      <c r="E15" s="169">
        <v>80782.19</v>
      </c>
      <c r="F15" s="159"/>
      <c r="G15" s="161"/>
      <c r="H15" s="170">
        <f t="shared" si="0"/>
        <v>2209715.63</v>
      </c>
      <c r="I15" s="155"/>
    </row>
    <row r="16" spans="1:9" s="156" customFormat="1" ht="12.75" customHeight="1" x14ac:dyDescent="0.2">
      <c r="A16" s="163" t="s">
        <v>231</v>
      </c>
      <c r="B16" s="164" t="s">
        <v>233</v>
      </c>
      <c r="C16" s="165">
        <v>705263.31</v>
      </c>
      <c r="D16" s="171"/>
      <c r="E16" s="169"/>
      <c r="F16" s="171"/>
      <c r="G16" s="161"/>
      <c r="H16" s="170">
        <f t="shared" si="0"/>
        <v>705263.31</v>
      </c>
      <c r="I16" s="155"/>
    </row>
    <row r="17" spans="1:9" s="156" customFormat="1" ht="12.75" customHeight="1" x14ac:dyDescent="0.2">
      <c r="A17" s="163" t="s">
        <v>231</v>
      </c>
      <c r="B17" s="164" t="s">
        <v>234</v>
      </c>
      <c r="C17" s="165">
        <v>6011.08</v>
      </c>
      <c r="D17" s="159"/>
      <c r="E17" s="158"/>
      <c r="F17" s="159"/>
      <c r="G17" s="161"/>
      <c r="H17" s="170">
        <f t="shared" si="0"/>
        <v>6011.08</v>
      </c>
      <c r="I17" s="155"/>
    </row>
    <row r="18" spans="1:9" s="156" customFormat="1" ht="12.75" customHeight="1" x14ac:dyDescent="0.2">
      <c r="A18" s="163" t="s">
        <v>231</v>
      </c>
      <c r="B18" s="164" t="s">
        <v>640</v>
      </c>
      <c r="C18" s="165">
        <v>124257.04</v>
      </c>
      <c r="D18" s="158"/>
      <c r="E18" s="158"/>
      <c r="F18" s="158"/>
      <c r="G18" s="161"/>
      <c r="H18" s="170">
        <f t="shared" si="0"/>
        <v>124257.04</v>
      </c>
      <c r="I18" s="155"/>
    </row>
    <row r="19" spans="1:9" s="156" customFormat="1" ht="12.75" customHeight="1" x14ac:dyDescent="0.2">
      <c r="A19" s="163" t="s">
        <v>231</v>
      </c>
      <c r="B19" s="164" t="s">
        <v>755</v>
      </c>
      <c r="C19" s="165">
        <v>40887.199999999997</v>
      </c>
      <c r="D19" s="158"/>
      <c r="E19" s="158"/>
      <c r="F19" s="158"/>
      <c r="G19" s="161"/>
      <c r="H19" s="170">
        <f t="shared" si="0"/>
        <v>40887.199999999997</v>
      </c>
      <c r="I19" s="155"/>
    </row>
    <row r="20" spans="1:9" s="156" customFormat="1" ht="12.75" customHeight="1" x14ac:dyDescent="0.2">
      <c r="A20" s="163" t="s">
        <v>231</v>
      </c>
      <c r="B20" s="164" t="s">
        <v>705</v>
      </c>
      <c r="C20" s="165">
        <v>3840887.68</v>
      </c>
      <c r="D20" s="158"/>
      <c r="E20" s="158">
        <v>872</v>
      </c>
      <c r="F20" s="158"/>
      <c r="G20" s="161"/>
      <c r="H20" s="170">
        <f t="shared" si="0"/>
        <v>3841759.68</v>
      </c>
      <c r="I20" s="155"/>
    </row>
    <row r="21" spans="1:9" s="156" customFormat="1" ht="12.75" customHeight="1" x14ac:dyDescent="0.2">
      <c r="A21" s="163" t="s">
        <v>231</v>
      </c>
      <c r="B21" s="164" t="s">
        <v>666</v>
      </c>
      <c r="C21" s="165">
        <v>1451824.84</v>
      </c>
      <c r="D21" s="158"/>
      <c r="E21" s="158"/>
      <c r="F21" s="158"/>
      <c r="G21" s="161"/>
      <c r="H21" s="170">
        <f t="shared" si="0"/>
        <v>1451824.84</v>
      </c>
      <c r="I21" s="155"/>
    </row>
    <row r="22" spans="1:9" s="156" customFormat="1" ht="12.75" customHeight="1" x14ac:dyDescent="0.2">
      <c r="A22" s="163" t="s">
        <v>235</v>
      </c>
      <c r="B22" s="164" t="s">
        <v>236</v>
      </c>
      <c r="C22" s="165">
        <v>2780.47</v>
      </c>
      <c r="D22" s="158"/>
      <c r="E22" s="158"/>
      <c r="F22" s="158"/>
      <c r="G22" s="161"/>
      <c r="H22" s="170">
        <f t="shared" si="0"/>
        <v>2780.47</v>
      </c>
      <c r="I22" s="155"/>
    </row>
    <row r="23" spans="1:9" s="156" customFormat="1" ht="12.75" customHeight="1" x14ac:dyDescent="0.2">
      <c r="A23" s="163" t="s">
        <v>235</v>
      </c>
      <c r="B23" s="164" t="s">
        <v>237</v>
      </c>
      <c r="C23" s="165">
        <v>31585.33</v>
      </c>
      <c r="D23" s="158">
        <v>35960</v>
      </c>
      <c r="E23" s="158"/>
      <c r="F23" s="158"/>
      <c r="G23" s="161"/>
      <c r="H23" s="170">
        <f t="shared" si="0"/>
        <v>67545.33</v>
      </c>
      <c r="I23" s="155"/>
    </row>
    <row r="24" spans="1:9" s="156" customFormat="1" ht="12.75" customHeight="1" x14ac:dyDescent="0.2">
      <c r="A24" s="163" t="s">
        <v>235</v>
      </c>
      <c r="B24" s="164" t="s">
        <v>238</v>
      </c>
      <c r="C24" s="165">
        <v>7070.94</v>
      </c>
      <c r="D24" s="159"/>
      <c r="E24" s="160"/>
      <c r="F24" s="159"/>
      <c r="G24" s="161"/>
      <c r="H24" s="170">
        <f t="shared" si="0"/>
        <v>7070.94</v>
      </c>
      <c r="I24" s="155"/>
    </row>
    <row r="25" spans="1:9" s="156" customFormat="1" ht="12.75" customHeight="1" x14ac:dyDescent="0.2">
      <c r="A25" s="163" t="s">
        <v>235</v>
      </c>
      <c r="B25" s="164" t="s">
        <v>239</v>
      </c>
      <c r="C25" s="165">
        <v>14394.4</v>
      </c>
      <c r="D25" s="159"/>
      <c r="E25" s="169"/>
      <c r="F25" s="159"/>
      <c r="G25" s="169"/>
      <c r="H25" s="170">
        <f t="shared" si="0"/>
        <v>14394.4</v>
      </c>
      <c r="I25" s="155"/>
    </row>
    <row r="26" spans="1:9" s="156" customFormat="1" ht="12.75" customHeight="1" x14ac:dyDescent="0.2">
      <c r="A26" s="163" t="s">
        <v>235</v>
      </c>
      <c r="B26" s="164" t="s">
        <v>240</v>
      </c>
      <c r="C26" s="165">
        <v>1394243.17</v>
      </c>
      <c r="D26" s="171"/>
      <c r="E26" s="169"/>
      <c r="F26" s="171"/>
      <c r="G26" s="161"/>
      <c r="H26" s="170">
        <f t="shared" si="0"/>
        <v>1394243.17</v>
      </c>
      <c r="I26" s="155"/>
    </row>
    <row r="27" spans="1:9" s="156" customFormat="1" ht="12.75" customHeight="1" x14ac:dyDescent="0.2">
      <c r="A27" s="172" t="s">
        <v>235</v>
      </c>
      <c r="B27" s="164" t="s">
        <v>241</v>
      </c>
      <c r="C27" s="165">
        <v>590052.93000000005</v>
      </c>
      <c r="D27" s="162"/>
      <c r="E27" s="174"/>
      <c r="F27" s="173"/>
      <c r="G27" s="175"/>
      <c r="H27" s="170">
        <f t="shared" si="0"/>
        <v>590052.93000000005</v>
      </c>
      <c r="I27" s="155"/>
    </row>
    <row r="28" spans="1:9" s="156" customFormat="1" ht="12.75" customHeight="1" x14ac:dyDescent="0.2">
      <c r="A28" s="172" t="s">
        <v>235</v>
      </c>
      <c r="B28" s="164" t="s">
        <v>242</v>
      </c>
      <c r="C28" s="165">
        <v>147841.35</v>
      </c>
      <c r="D28" s="173"/>
      <c r="E28" s="175"/>
      <c r="F28" s="173"/>
      <c r="G28" s="175"/>
      <c r="H28" s="170">
        <f t="shared" si="0"/>
        <v>147841.35</v>
      </c>
      <c r="I28" s="155"/>
    </row>
    <row r="29" spans="1:9" s="156" customFormat="1" ht="12.75" customHeight="1" x14ac:dyDescent="0.2">
      <c r="A29" s="172" t="s">
        <v>235</v>
      </c>
      <c r="B29" s="164" t="s">
        <v>243</v>
      </c>
      <c r="C29" s="165">
        <v>96507.72</v>
      </c>
      <c r="D29" s="162"/>
      <c r="E29" s="174"/>
      <c r="F29" s="162"/>
      <c r="G29" s="174"/>
      <c r="H29" s="170">
        <f t="shared" si="0"/>
        <v>96507.72</v>
      </c>
      <c r="I29" s="155"/>
    </row>
    <row r="30" spans="1:9" s="156" customFormat="1" ht="12.75" customHeight="1" x14ac:dyDescent="0.2">
      <c r="A30" s="172" t="s">
        <v>310</v>
      </c>
      <c r="B30" s="164" t="s">
        <v>311</v>
      </c>
      <c r="C30" s="165">
        <v>1535936.49</v>
      </c>
      <c r="D30" s="162">
        <v>200</v>
      </c>
      <c r="E30" s="174"/>
      <c r="F30" s="162"/>
      <c r="G30" s="174">
        <v>12595</v>
      </c>
      <c r="H30" s="170">
        <f t="shared" si="0"/>
        <v>1523541.49</v>
      </c>
      <c r="I30" s="155"/>
    </row>
    <row r="31" spans="1:9" s="156" customFormat="1" ht="12.75" customHeight="1" x14ac:dyDescent="0.2">
      <c r="A31" s="172" t="s">
        <v>310</v>
      </c>
      <c r="B31" s="164" t="s">
        <v>639</v>
      </c>
      <c r="C31" s="165">
        <v>25380.36</v>
      </c>
      <c r="D31" s="162"/>
      <c r="E31" s="174">
        <v>3000</v>
      </c>
      <c r="F31" s="162"/>
      <c r="G31" s="174"/>
      <c r="H31" s="170">
        <f t="shared" ref="H31" si="1">+C31+D31+E31-F31-G31</f>
        <v>28380.36</v>
      </c>
      <c r="I31" s="155"/>
    </row>
    <row r="32" spans="1:9" s="156" customFormat="1" ht="12.75" customHeight="1" x14ac:dyDescent="0.2">
      <c r="A32" s="172" t="s">
        <v>310</v>
      </c>
      <c r="B32" s="164" t="s">
        <v>659</v>
      </c>
      <c r="C32" s="165">
        <v>0</v>
      </c>
      <c r="D32" s="173"/>
      <c r="E32" s="174"/>
      <c r="F32" s="173"/>
      <c r="G32" s="175"/>
      <c r="H32" s="170">
        <f>+C32+D32+E32-F32-G32</f>
        <v>0</v>
      </c>
      <c r="I32" s="155"/>
    </row>
    <row r="33" spans="1:9" s="156" customFormat="1" ht="12.75" customHeight="1" x14ac:dyDescent="0.2">
      <c r="A33" s="172" t="s">
        <v>310</v>
      </c>
      <c r="B33" s="164" t="s">
        <v>858</v>
      </c>
      <c r="C33" s="165">
        <v>300000</v>
      </c>
      <c r="D33" s="173"/>
      <c r="E33" s="174"/>
      <c r="F33" s="173"/>
      <c r="G33" s="175"/>
      <c r="H33" s="170"/>
      <c r="I33" s="155"/>
    </row>
    <row r="34" spans="1:9" s="156" customFormat="1" ht="12.75" customHeight="1" thickBot="1" x14ac:dyDescent="0.25">
      <c r="A34" s="172" t="s">
        <v>310</v>
      </c>
      <c r="B34" s="164" t="s">
        <v>859</v>
      </c>
      <c r="C34" s="165">
        <v>2247028.71</v>
      </c>
      <c r="D34" s="173"/>
      <c r="E34" s="174"/>
      <c r="F34" s="173"/>
      <c r="G34" s="175"/>
      <c r="H34" s="170"/>
      <c r="I34" s="155"/>
    </row>
    <row r="35" spans="1:9" s="148" customFormat="1" ht="16.5" customHeight="1" thickBot="1" x14ac:dyDescent="0.25">
      <c r="A35" s="378" t="s">
        <v>244</v>
      </c>
      <c r="B35" s="379"/>
      <c r="C35" s="308">
        <f>SUM(C14:C34)</f>
        <v>14666832.16</v>
      </c>
      <c r="D35" s="308">
        <f>SUM(D14:D32)</f>
        <v>65948.800000000003</v>
      </c>
      <c r="E35" s="308">
        <f>SUM(E14:E32)</f>
        <v>84654.19</v>
      </c>
      <c r="F35" s="308">
        <f>SUM(F14:F32)</f>
        <v>0</v>
      </c>
      <c r="G35" s="308">
        <f>SUM(G14:G32)</f>
        <v>12595</v>
      </c>
      <c r="H35" s="308">
        <f>SUM(H14:H32)</f>
        <v>12257811.439999999</v>
      </c>
      <c r="I35" s="176"/>
    </row>
    <row r="36" spans="1:9" s="156" customFormat="1" ht="11.25" x14ac:dyDescent="0.2">
      <c r="A36" s="155"/>
      <c r="B36" s="177"/>
      <c r="C36" s="177"/>
      <c r="D36" s="177"/>
      <c r="E36" s="177"/>
      <c r="F36" s="177"/>
      <c r="G36" s="177"/>
      <c r="H36" s="177"/>
      <c r="I36" s="178"/>
    </row>
    <row r="37" spans="1:9" s="156" customFormat="1" ht="11.25" x14ac:dyDescent="0.2">
      <c r="A37" s="155"/>
      <c r="B37" s="177"/>
      <c r="C37" s="177"/>
      <c r="D37" s="177"/>
      <c r="E37" s="177"/>
      <c r="F37" s="177"/>
      <c r="G37" s="177"/>
      <c r="H37" s="177"/>
      <c r="I37" s="178"/>
    </row>
    <row r="38" spans="1:9" s="156" customFormat="1" ht="11.25" x14ac:dyDescent="0.2">
      <c r="A38" s="155"/>
      <c r="B38" s="177"/>
      <c r="C38" s="177"/>
      <c r="D38" s="177"/>
      <c r="E38" s="177"/>
      <c r="F38" s="177"/>
      <c r="G38" s="177"/>
      <c r="H38" s="177"/>
      <c r="I38" s="178"/>
    </row>
    <row r="39" spans="1:9" s="181" customFormat="1" x14ac:dyDescent="0.2">
      <c r="A39" s="179"/>
      <c r="B39" s="179"/>
      <c r="C39" s="182"/>
      <c r="D39" s="180"/>
      <c r="E39" s="180"/>
      <c r="F39" s="180"/>
      <c r="G39" s="180"/>
      <c r="H39" s="180"/>
    </row>
    <row r="40" spans="1:9" s="181" customFormat="1" x14ac:dyDescent="0.2">
      <c r="A40" s="179"/>
      <c r="B40" s="179"/>
      <c r="C40" s="182"/>
      <c r="D40" s="180"/>
      <c r="E40" s="180"/>
      <c r="F40" s="180"/>
      <c r="G40" s="180"/>
      <c r="H40" s="180"/>
    </row>
    <row r="41" spans="1:9" x14ac:dyDescent="0.2">
      <c r="A41" s="143"/>
      <c r="B41" s="183"/>
      <c r="C41" s="183"/>
      <c r="D41" s="183"/>
      <c r="E41" s="183"/>
      <c r="F41" s="183"/>
      <c r="G41" s="183"/>
      <c r="H41" s="145"/>
      <c r="I41" s="145"/>
    </row>
    <row r="42" spans="1:9" x14ac:dyDescent="0.2">
      <c r="A42" s="380"/>
      <c r="B42" s="380"/>
      <c r="C42" s="380"/>
      <c r="D42" s="380"/>
      <c r="E42" s="380"/>
      <c r="F42" s="380"/>
      <c r="G42" s="380"/>
      <c r="H42" s="380"/>
      <c r="I42" s="183"/>
    </row>
    <row r="43" spans="1:9" x14ac:dyDescent="0.2">
      <c r="A43" s="380"/>
      <c r="B43" s="380"/>
      <c r="C43" s="380"/>
      <c r="D43" s="380"/>
      <c r="E43" s="380"/>
      <c r="F43" s="380"/>
      <c r="G43" s="380"/>
      <c r="H43" s="380"/>
      <c r="I43" s="184"/>
    </row>
    <row r="44" spans="1:9" x14ac:dyDescent="0.2">
      <c r="A44" s="185"/>
      <c r="B44" s="185"/>
      <c r="C44" s="185"/>
      <c r="D44" s="185"/>
      <c r="E44" s="185"/>
      <c r="F44" s="185"/>
      <c r="G44" s="185"/>
      <c r="H44" s="185"/>
      <c r="I44" s="184"/>
    </row>
    <row r="45" spans="1:9" x14ac:dyDescent="0.2">
      <c r="B45" s="184"/>
      <c r="C45" s="184"/>
      <c r="D45" s="183"/>
      <c r="E45" s="183"/>
      <c r="F45" s="183"/>
      <c r="G45" s="183"/>
      <c r="H45" s="184"/>
      <c r="I45" s="184"/>
    </row>
    <row r="47" spans="1:9" x14ac:dyDescent="0.2">
      <c r="C47" s="283"/>
    </row>
  </sheetData>
  <mergeCells count="12">
    <mergeCell ref="A35:B35"/>
    <mergeCell ref="A42:H43"/>
    <mergeCell ref="A1:I1"/>
    <mergeCell ref="A2:I2"/>
    <mergeCell ref="D3:H3"/>
    <mergeCell ref="A5:I5"/>
    <mergeCell ref="A6:I6"/>
    <mergeCell ref="A10:B11"/>
    <mergeCell ref="C10:C11"/>
    <mergeCell ref="D10:E10"/>
    <mergeCell ref="F10:G10"/>
    <mergeCell ref="H10:H11"/>
  </mergeCells>
  <pageMargins left="0.51181102362204722" right="0.11811023622047245" top="0.74803149606299213" bottom="0.55118110236220474" header="0.31496062992125984" footer="0.31496062992125984"/>
  <pageSetup scale="85" orientation="landscape" r:id="rId1"/>
  <headerFooter>
    <oddHeader xml:space="preserve">&amp;R
</oddHeader>
    <oddFooter>&amp;R&amp;14 &amp;"BenguiatGot Bk BT,Negrita"49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5:AE218"/>
  <sheetViews>
    <sheetView showGridLines="0" topLeftCell="A12" workbookViewId="0">
      <selection activeCell="A18" sqref="A18"/>
    </sheetView>
  </sheetViews>
  <sheetFormatPr baseColWidth="10" defaultRowHeight="12.75" x14ac:dyDescent="0.2"/>
  <cols>
    <col min="1" max="1" width="73.28515625" style="87" customWidth="1"/>
    <col min="2" max="2" width="38.7109375" style="87" customWidth="1"/>
    <col min="3" max="3" width="17.85546875" style="87" bestFit="1" customWidth="1"/>
    <col min="4" max="11" width="8.85546875" style="87" customWidth="1"/>
    <col min="12" max="256" width="11.42578125" style="87"/>
    <col min="257" max="257" width="62.5703125" style="87" customWidth="1"/>
    <col min="258" max="258" width="22.140625" style="87" bestFit="1" customWidth="1"/>
    <col min="259" max="259" width="16.7109375" style="87" bestFit="1" customWidth="1"/>
    <col min="260" max="267" width="8.85546875" style="87" customWidth="1"/>
    <col min="268" max="512" width="11.42578125" style="87"/>
    <col min="513" max="513" width="62.5703125" style="87" customWidth="1"/>
    <col min="514" max="514" width="22.140625" style="87" bestFit="1" customWidth="1"/>
    <col min="515" max="515" width="16.7109375" style="87" bestFit="1" customWidth="1"/>
    <col min="516" max="523" width="8.85546875" style="87" customWidth="1"/>
    <col min="524" max="768" width="11.42578125" style="87"/>
    <col min="769" max="769" width="62.5703125" style="87" customWidth="1"/>
    <col min="770" max="770" width="22.140625" style="87" bestFit="1" customWidth="1"/>
    <col min="771" max="771" width="16.7109375" style="87" bestFit="1" customWidth="1"/>
    <col min="772" max="779" width="8.85546875" style="87" customWidth="1"/>
    <col min="780" max="1024" width="11.42578125" style="87"/>
    <col min="1025" max="1025" width="62.5703125" style="87" customWidth="1"/>
    <col min="1026" max="1026" width="22.140625" style="87" bestFit="1" customWidth="1"/>
    <col min="1027" max="1027" width="16.7109375" style="87" bestFit="1" customWidth="1"/>
    <col min="1028" max="1035" width="8.85546875" style="87" customWidth="1"/>
    <col min="1036" max="1280" width="11.42578125" style="87"/>
    <col min="1281" max="1281" width="62.5703125" style="87" customWidth="1"/>
    <col min="1282" max="1282" width="22.140625" style="87" bestFit="1" customWidth="1"/>
    <col min="1283" max="1283" width="16.7109375" style="87" bestFit="1" customWidth="1"/>
    <col min="1284" max="1291" width="8.85546875" style="87" customWidth="1"/>
    <col min="1292" max="1536" width="11.42578125" style="87"/>
    <col min="1537" max="1537" width="62.5703125" style="87" customWidth="1"/>
    <col min="1538" max="1538" width="22.140625" style="87" bestFit="1" customWidth="1"/>
    <col min="1539" max="1539" width="16.7109375" style="87" bestFit="1" customWidth="1"/>
    <col min="1540" max="1547" width="8.85546875" style="87" customWidth="1"/>
    <col min="1548" max="1792" width="11.42578125" style="87"/>
    <col min="1793" max="1793" width="62.5703125" style="87" customWidth="1"/>
    <col min="1794" max="1794" width="22.140625" style="87" bestFit="1" customWidth="1"/>
    <col min="1795" max="1795" width="16.7109375" style="87" bestFit="1" customWidth="1"/>
    <col min="1796" max="1803" width="8.85546875" style="87" customWidth="1"/>
    <col min="1804" max="2048" width="11.42578125" style="87"/>
    <col min="2049" max="2049" width="62.5703125" style="87" customWidth="1"/>
    <col min="2050" max="2050" width="22.140625" style="87" bestFit="1" customWidth="1"/>
    <col min="2051" max="2051" width="16.7109375" style="87" bestFit="1" customWidth="1"/>
    <col min="2052" max="2059" width="8.85546875" style="87" customWidth="1"/>
    <col min="2060" max="2304" width="11.42578125" style="87"/>
    <col min="2305" max="2305" width="62.5703125" style="87" customWidth="1"/>
    <col min="2306" max="2306" width="22.140625" style="87" bestFit="1" customWidth="1"/>
    <col min="2307" max="2307" width="16.7109375" style="87" bestFit="1" customWidth="1"/>
    <col min="2308" max="2315" width="8.85546875" style="87" customWidth="1"/>
    <col min="2316" max="2560" width="11.42578125" style="87"/>
    <col min="2561" max="2561" width="62.5703125" style="87" customWidth="1"/>
    <col min="2562" max="2562" width="22.140625" style="87" bestFit="1" customWidth="1"/>
    <col min="2563" max="2563" width="16.7109375" style="87" bestFit="1" customWidth="1"/>
    <col min="2564" max="2571" width="8.85546875" style="87" customWidth="1"/>
    <col min="2572" max="2816" width="11.42578125" style="87"/>
    <col min="2817" max="2817" width="62.5703125" style="87" customWidth="1"/>
    <col min="2818" max="2818" width="22.140625" style="87" bestFit="1" customWidth="1"/>
    <col min="2819" max="2819" width="16.7109375" style="87" bestFit="1" customWidth="1"/>
    <col min="2820" max="2827" width="8.85546875" style="87" customWidth="1"/>
    <col min="2828" max="3072" width="11.42578125" style="87"/>
    <col min="3073" max="3073" width="62.5703125" style="87" customWidth="1"/>
    <col min="3074" max="3074" width="22.140625" style="87" bestFit="1" customWidth="1"/>
    <col min="3075" max="3075" width="16.7109375" style="87" bestFit="1" customWidth="1"/>
    <col min="3076" max="3083" width="8.85546875" style="87" customWidth="1"/>
    <col min="3084" max="3328" width="11.42578125" style="87"/>
    <col min="3329" max="3329" width="62.5703125" style="87" customWidth="1"/>
    <col min="3330" max="3330" width="22.140625" style="87" bestFit="1" customWidth="1"/>
    <col min="3331" max="3331" width="16.7109375" style="87" bestFit="1" customWidth="1"/>
    <col min="3332" max="3339" width="8.85546875" style="87" customWidth="1"/>
    <col min="3340" max="3584" width="11.42578125" style="87"/>
    <col min="3585" max="3585" width="62.5703125" style="87" customWidth="1"/>
    <col min="3586" max="3586" width="22.140625" style="87" bestFit="1" customWidth="1"/>
    <col min="3587" max="3587" width="16.7109375" style="87" bestFit="1" customWidth="1"/>
    <col min="3588" max="3595" width="8.85546875" style="87" customWidth="1"/>
    <col min="3596" max="3840" width="11.42578125" style="87"/>
    <col min="3841" max="3841" width="62.5703125" style="87" customWidth="1"/>
    <col min="3842" max="3842" width="22.140625" style="87" bestFit="1" customWidth="1"/>
    <col min="3843" max="3843" width="16.7109375" style="87" bestFit="1" customWidth="1"/>
    <col min="3844" max="3851" width="8.85546875" style="87" customWidth="1"/>
    <col min="3852" max="4096" width="11.42578125" style="87"/>
    <col min="4097" max="4097" width="62.5703125" style="87" customWidth="1"/>
    <col min="4098" max="4098" width="22.140625" style="87" bestFit="1" customWidth="1"/>
    <col min="4099" max="4099" width="16.7109375" style="87" bestFit="1" customWidth="1"/>
    <col min="4100" max="4107" width="8.85546875" style="87" customWidth="1"/>
    <col min="4108" max="4352" width="11.42578125" style="87"/>
    <col min="4353" max="4353" width="62.5703125" style="87" customWidth="1"/>
    <col min="4354" max="4354" width="22.140625" style="87" bestFit="1" customWidth="1"/>
    <col min="4355" max="4355" width="16.7109375" style="87" bestFit="1" customWidth="1"/>
    <col min="4356" max="4363" width="8.85546875" style="87" customWidth="1"/>
    <col min="4364" max="4608" width="11.42578125" style="87"/>
    <col min="4609" max="4609" width="62.5703125" style="87" customWidth="1"/>
    <col min="4610" max="4610" width="22.140625" style="87" bestFit="1" customWidth="1"/>
    <col min="4611" max="4611" width="16.7109375" style="87" bestFit="1" customWidth="1"/>
    <col min="4612" max="4619" width="8.85546875" style="87" customWidth="1"/>
    <col min="4620" max="4864" width="11.42578125" style="87"/>
    <col min="4865" max="4865" width="62.5703125" style="87" customWidth="1"/>
    <col min="4866" max="4866" width="22.140625" style="87" bestFit="1" customWidth="1"/>
    <col min="4867" max="4867" width="16.7109375" style="87" bestFit="1" customWidth="1"/>
    <col min="4868" max="4875" width="8.85546875" style="87" customWidth="1"/>
    <col min="4876" max="5120" width="11.42578125" style="87"/>
    <col min="5121" max="5121" width="62.5703125" style="87" customWidth="1"/>
    <col min="5122" max="5122" width="22.140625" style="87" bestFit="1" customWidth="1"/>
    <col min="5123" max="5123" width="16.7109375" style="87" bestFit="1" customWidth="1"/>
    <col min="5124" max="5131" width="8.85546875" style="87" customWidth="1"/>
    <col min="5132" max="5376" width="11.42578125" style="87"/>
    <col min="5377" max="5377" width="62.5703125" style="87" customWidth="1"/>
    <col min="5378" max="5378" width="22.140625" style="87" bestFit="1" customWidth="1"/>
    <col min="5379" max="5379" width="16.7109375" style="87" bestFit="1" customWidth="1"/>
    <col min="5380" max="5387" width="8.85546875" style="87" customWidth="1"/>
    <col min="5388" max="5632" width="11.42578125" style="87"/>
    <col min="5633" max="5633" width="62.5703125" style="87" customWidth="1"/>
    <col min="5634" max="5634" width="22.140625" style="87" bestFit="1" customWidth="1"/>
    <col min="5635" max="5635" width="16.7109375" style="87" bestFit="1" customWidth="1"/>
    <col min="5636" max="5643" width="8.85546875" style="87" customWidth="1"/>
    <col min="5644" max="5888" width="11.42578125" style="87"/>
    <col min="5889" max="5889" width="62.5703125" style="87" customWidth="1"/>
    <col min="5890" max="5890" width="22.140625" style="87" bestFit="1" customWidth="1"/>
    <col min="5891" max="5891" width="16.7109375" style="87" bestFit="1" customWidth="1"/>
    <col min="5892" max="5899" width="8.85546875" style="87" customWidth="1"/>
    <col min="5900" max="6144" width="11.42578125" style="87"/>
    <col min="6145" max="6145" width="62.5703125" style="87" customWidth="1"/>
    <col min="6146" max="6146" width="22.140625" style="87" bestFit="1" customWidth="1"/>
    <col min="6147" max="6147" width="16.7109375" style="87" bestFit="1" customWidth="1"/>
    <col min="6148" max="6155" width="8.85546875" style="87" customWidth="1"/>
    <col min="6156" max="6400" width="11.42578125" style="87"/>
    <col min="6401" max="6401" width="62.5703125" style="87" customWidth="1"/>
    <col min="6402" max="6402" width="22.140625" style="87" bestFit="1" customWidth="1"/>
    <col min="6403" max="6403" width="16.7109375" style="87" bestFit="1" customWidth="1"/>
    <col min="6404" max="6411" width="8.85546875" style="87" customWidth="1"/>
    <col min="6412" max="6656" width="11.42578125" style="87"/>
    <col min="6657" max="6657" width="62.5703125" style="87" customWidth="1"/>
    <col min="6658" max="6658" width="22.140625" style="87" bestFit="1" customWidth="1"/>
    <col min="6659" max="6659" width="16.7109375" style="87" bestFit="1" customWidth="1"/>
    <col min="6660" max="6667" width="8.85546875" style="87" customWidth="1"/>
    <col min="6668" max="6912" width="11.42578125" style="87"/>
    <col min="6913" max="6913" width="62.5703125" style="87" customWidth="1"/>
    <col min="6914" max="6914" width="22.140625" style="87" bestFit="1" customWidth="1"/>
    <col min="6915" max="6915" width="16.7109375" style="87" bestFit="1" customWidth="1"/>
    <col min="6916" max="6923" width="8.85546875" style="87" customWidth="1"/>
    <col min="6924" max="7168" width="11.42578125" style="87"/>
    <col min="7169" max="7169" width="62.5703125" style="87" customWidth="1"/>
    <col min="7170" max="7170" width="22.140625" style="87" bestFit="1" customWidth="1"/>
    <col min="7171" max="7171" width="16.7109375" style="87" bestFit="1" customWidth="1"/>
    <col min="7172" max="7179" width="8.85546875" style="87" customWidth="1"/>
    <col min="7180" max="7424" width="11.42578125" style="87"/>
    <col min="7425" max="7425" width="62.5703125" style="87" customWidth="1"/>
    <col min="7426" max="7426" width="22.140625" style="87" bestFit="1" customWidth="1"/>
    <col min="7427" max="7427" width="16.7109375" style="87" bestFit="1" customWidth="1"/>
    <col min="7428" max="7435" width="8.85546875" style="87" customWidth="1"/>
    <col min="7436" max="7680" width="11.42578125" style="87"/>
    <col min="7681" max="7681" width="62.5703125" style="87" customWidth="1"/>
    <col min="7682" max="7682" width="22.140625" style="87" bestFit="1" customWidth="1"/>
    <col min="7683" max="7683" width="16.7109375" style="87" bestFit="1" customWidth="1"/>
    <col min="7684" max="7691" width="8.85546875" style="87" customWidth="1"/>
    <col min="7692" max="7936" width="11.42578125" style="87"/>
    <col min="7937" max="7937" width="62.5703125" style="87" customWidth="1"/>
    <col min="7938" max="7938" width="22.140625" style="87" bestFit="1" customWidth="1"/>
    <col min="7939" max="7939" width="16.7109375" style="87" bestFit="1" customWidth="1"/>
    <col min="7940" max="7947" width="8.85546875" style="87" customWidth="1"/>
    <col min="7948" max="8192" width="11.42578125" style="87"/>
    <col min="8193" max="8193" width="62.5703125" style="87" customWidth="1"/>
    <col min="8194" max="8194" width="22.140625" style="87" bestFit="1" customWidth="1"/>
    <col min="8195" max="8195" width="16.7109375" style="87" bestFit="1" customWidth="1"/>
    <col min="8196" max="8203" width="8.85546875" style="87" customWidth="1"/>
    <col min="8204" max="8448" width="11.42578125" style="87"/>
    <col min="8449" max="8449" width="62.5703125" style="87" customWidth="1"/>
    <col min="8450" max="8450" width="22.140625" style="87" bestFit="1" customWidth="1"/>
    <col min="8451" max="8451" width="16.7109375" style="87" bestFit="1" customWidth="1"/>
    <col min="8452" max="8459" width="8.85546875" style="87" customWidth="1"/>
    <col min="8460" max="8704" width="11.42578125" style="87"/>
    <col min="8705" max="8705" width="62.5703125" style="87" customWidth="1"/>
    <col min="8706" max="8706" width="22.140625" style="87" bestFit="1" customWidth="1"/>
    <col min="8707" max="8707" width="16.7109375" style="87" bestFit="1" customWidth="1"/>
    <col min="8708" max="8715" width="8.85546875" style="87" customWidth="1"/>
    <col min="8716" max="8960" width="11.42578125" style="87"/>
    <col min="8961" max="8961" width="62.5703125" style="87" customWidth="1"/>
    <col min="8962" max="8962" width="22.140625" style="87" bestFit="1" customWidth="1"/>
    <col min="8963" max="8963" width="16.7109375" style="87" bestFit="1" customWidth="1"/>
    <col min="8964" max="8971" width="8.85546875" style="87" customWidth="1"/>
    <col min="8972" max="9216" width="11.42578125" style="87"/>
    <col min="9217" max="9217" width="62.5703125" style="87" customWidth="1"/>
    <col min="9218" max="9218" width="22.140625" style="87" bestFit="1" customWidth="1"/>
    <col min="9219" max="9219" width="16.7109375" style="87" bestFit="1" customWidth="1"/>
    <col min="9220" max="9227" width="8.85546875" style="87" customWidth="1"/>
    <col min="9228" max="9472" width="11.42578125" style="87"/>
    <col min="9473" max="9473" width="62.5703125" style="87" customWidth="1"/>
    <col min="9474" max="9474" width="22.140625" style="87" bestFit="1" customWidth="1"/>
    <col min="9475" max="9475" width="16.7109375" style="87" bestFit="1" customWidth="1"/>
    <col min="9476" max="9483" width="8.85546875" style="87" customWidth="1"/>
    <col min="9484" max="9728" width="11.42578125" style="87"/>
    <col min="9729" max="9729" width="62.5703125" style="87" customWidth="1"/>
    <col min="9730" max="9730" width="22.140625" style="87" bestFit="1" customWidth="1"/>
    <col min="9731" max="9731" width="16.7109375" style="87" bestFit="1" customWidth="1"/>
    <col min="9732" max="9739" width="8.85546875" style="87" customWidth="1"/>
    <col min="9740" max="9984" width="11.42578125" style="87"/>
    <col min="9985" max="9985" width="62.5703125" style="87" customWidth="1"/>
    <col min="9986" max="9986" width="22.140625" style="87" bestFit="1" customWidth="1"/>
    <col min="9987" max="9987" width="16.7109375" style="87" bestFit="1" customWidth="1"/>
    <col min="9988" max="9995" width="8.85546875" style="87" customWidth="1"/>
    <col min="9996" max="10240" width="11.42578125" style="87"/>
    <col min="10241" max="10241" width="62.5703125" style="87" customWidth="1"/>
    <col min="10242" max="10242" width="22.140625" style="87" bestFit="1" customWidth="1"/>
    <col min="10243" max="10243" width="16.7109375" style="87" bestFit="1" customWidth="1"/>
    <col min="10244" max="10251" width="8.85546875" style="87" customWidth="1"/>
    <col min="10252" max="10496" width="11.42578125" style="87"/>
    <col min="10497" max="10497" width="62.5703125" style="87" customWidth="1"/>
    <col min="10498" max="10498" width="22.140625" style="87" bestFit="1" customWidth="1"/>
    <col min="10499" max="10499" width="16.7109375" style="87" bestFit="1" customWidth="1"/>
    <col min="10500" max="10507" width="8.85546875" style="87" customWidth="1"/>
    <col min="10508" max="10752" width="11.42578125" style="87"/>
    <col min="10753" max="10753" width="62.5703125" style="87" customWidth="1"/>
    <col min="10754" max="10754" width="22.140625" style="87" bestFit="1" customWidth="1"/>
    <col min="10755" max="10755" width="16.7109375" style="87" bestFit="1" customWidth="1"/>
    <col min="10756" max="10763" width="8.85546875" style="87" customWidth="1"/>
    <col min="10764" max="11008" width="11.42578125" style="87"/>
    <col min="11009" max="11009" width="62.5703125" style="87" customWidth="1"/>
    <col min="11010" max="11010" width="22.140625" style="87" bestFit="1" customWidth="1"/>
    <col min="11011" max="11011" width="16.7109375" style="87" bestFit="1" customWidth="1"/>
    <col min="11012" max="11019" width="8.85546875" style="87" customWidth="1"/>
    <col min="11020" max="11264" width="11.42578125" style="87"/>
    <col min="11265" max="11265" width="62.5703125" style="87" customWidth="1"/>
    <col min="11266" max="11266" width="22.140625" style="87" bestFit="1" customWidth="1"/>
    <col min="11267" max="11267" width="16.7109375" style="87" bestFit="1" customWidth="1"/>
    <col min="11268" max="11275" width="8.85546875" style="87" customWidth="1"/>
    <col min="11276" max="11520" width="11.42578125" style="87"/>
    <col min="11521" max="11521" width="62.5703125" style="87" customWidth="1"/>
    <col min="11522" max="11522" width="22.140625" style="87" bestFit="1" customWidth="1"/>
    <col min="11523" max="11523" width="16.7109375" style="87" bestFit="1" customWidth="1"/>
    <col min="11524" max="11531" width="8.85546875" style="87" customWidth="1"/>
    <col min="11532" max="11776" width="11.42578125" style="87"/>
    <col min="11777" max="11777" width="62.5703125" style="87" customWidth="1"/>
    <col min="11778" max="11778" width="22.140625" style="87" bestFit="1" customWidth="1"/>
    <col min="11779" max="11779" width="16.7109375" style="87" bestFit="1" customWidth="1"/>
    <col min="11780" max="11787" width="8.85546875" style="87" customWidth="1"/>
    <col min="11788" max="12032" width="11.42578125" style="87"/>
    <col min="12033" max="12033" width="62.5703125" style="87" customWidth="1"/>
    <col min="12034" max="12034" width="22.140625" style="87" bestFit="1" customWidth="1"/>
    <col min="12035" max="12035" width="16.7109375" style="87" bestFit="1" customWidth="1"/>
    <col min="12036" max="12043" width="8.85546875" style="87" customWidth="1"/>
    <col min="12044" max="12288" width="11.42578125" style="87"/>
    <col min="12289" max="12289" width="62.5703125" style="87" customWidth="1"/>
    <col min="12290" max="12290" width="22.140625" style="87" bestFit="1" customWidth="1"/>
    <col min="12291" max="12291" width="16.7109375" style="87" bestFit="1" customWidth="1"/>
    <col min="12292" max="12299" width="8.85546875" style="87" customWidth="1"/>
    <col min="12300" max="12544" width="11.42578125" style="87"/>
    <col min="12545" max="12545" width="62.5703125" style="87" customWidth="1"/>
    <col min="12546" max="12546" width="22.140625" style="87" bestFit="1" customWidth="1"/>
    <col min="12547" max="12547" width="16.7109375" style="87" bestFit="1" customWidth="1"/>
    <col min="12548" max="12555" width="8.85546875" style="87" customWidth="1"/>
    <col min="12556" max="12800" width="11.42578125" style="87"/>
    <col min="12801" max="12801" width="62.5703125" style="87" customWidth="1"/>
    <col min="12802" max="12802" width="22.140625" style="87" bestFit="1" customWidth="1"/>
    <col min="12803" max="12803" width="16.7109375" style="87" bestFit="1" customWidth="1"/>
    <col min="12804" max="12811" width="8.85546875" style="87" customWidth="1"/>
    <col min="12812" max="13056" width="11.42578125" style="87"/>
    <col min="13057" max="13057" width="62.5703125" style="87" customWidth="1"/>
    <col min="13058" max="13058" width="22.140625" style="87" bestFit="1" customWidth="1"/>
    <col min="13059" max="13059" width="16.7109375" style="87" bestFit="1" customWidth="1"/>
    <col min="13060" max="13067" width="8.85546875" style="87" customWidth="1"/>
    <col min="13068" max="13312" width="11.42578125" style="87"/>
    <col min="13313" max="13313" width="62.5703125" style="87" customWidth="1"/>
    <col min="13314" max="13314" width="22.140625" style="87" bestFit="1" customWidth="1"/>
    <col min="13315" max="13315" width="16.7109375" style="87" bestFit="1" customWidth="1"/>
    <col min="13316" max="13323" width="8.85546875" style="87" customWidth="1"/>
    <col min="13324" max="13568" width="11.42578125" style="87"/>
    <col min="13569" max="13569" width="62.5703125" style="87" customWidth="1"/>
    <col min="13570" max="13570" width="22.140625" style="87" bestFit="1" customWidth="1"/>
    <col min="13571" max="13571" width="16.7109375" style="87" bestFit="1" customWidth="1"/>
    <col min="13572" max="13579" width="8.85546875" style="87" customWidth="1"/>
    <col min="13580" max="13824" width="11.42578125" style="87"/>
    <col min="13825" max="13825" width="62.5703125" style="87" customWidth="1"/>
    <col min="13826" max="13826" width="22.140625" style="87" bestFit="1" customWidth="1"/>
    <col min="13827" max="13827" width="16.7109375" style="87" bestFit="1" customWidth="1"/>
    <col min="13828" max="13835" width="8.85546875" style="87" customWidth="1"/>
    <col min="13836" max="14080" width="11.42578125" style="87"/>
    <col min="14081" max="14081" width="62.5703125" style="87" customWidth="1"/>
    <col min="14082" max="14082" width="22.140625" style="87" bestFit="1" customWidth="1"/>
    <col min="14083" max="14083" width="16.7109375" style="87" bestFit="1" customWidth="1"/>
    <col min="14084" max="14091" width="8.85546875" style="87" customWidth="1"/>
    <col min="14092" max="14336" width="11.42578125" style="87"/>
    <col min="14337" max="14337" width="62.5703125" style="87" customWidth="1"/>
    <col min="14338" max="14338" width="22.140625" style="87" bestFit="1" customWidth="1"/>
    <col min="14339" max="14339" width="16.7109375" style="87" bestFit="1" customWidth="1"/>
    <col min="14340" max="14347" width="8.85546875" style="87" customWidth="1"/>
    <col min="14348" max="14592" width="11.42578125" style="87"/>
    <col min="14593" max="14593" width="62.5703125" style="87" customWidth="1"/>
    <col min="14594" max="14594" width="22.140625" style="87" bestFit="1" customWidth="1"/>
    <col min="14595" max="14595" width="16.7109375" style="87" bestFit="1" customWidth="1"/>
    <col min="14596" max="14603" width="8.85546875" style="87" customWidth="1"/>
    <col min="14604" max="14848" width="11.42578125" style="87"/>
    <col min="14849" max="14849" width="62.5703125" style="87" customWidth="1"/>
    <col min="14850" max="14850" width="22.140625" style="87" bestFit="1" customWidth="1"/>
    <col min="14851" max="14851" width="16.7109375" style="87" bestFit="1" customWidth="1"/>
    <col min="14852" max="14859" width="8.85546875" style="87" customWidth="1"/>
    <col min="14860" max="15104" width="11.42578125" style="87"/>
    <col min="15105" max="15105" width="62.5703125" style="87" customWidth="1"/>
    <col min="15106" max="15106" width="22.140625" style="87" bestFit="1" customWidth="1"/>
    <col min="15107" max="15107" width="16.7109375" style="87" bestFit="1" customWidth="1"/>
    <col min="15108" max="15115" width="8.85546875" style="87" customWidth="1"/>
    <col min="15116" max="15360" width="11.42578125" style="87"/>
    <col min="15361" max="15361" width="62.5703125" style="87" customWidth="1"/>
    <col min="15362" max="15362" width="22.140625" style="87" bestFit="1" customWidth="1"/>
    <col min="15363" max="15363" width="16.7109375" style="87" bestFit="1" customWidth="1"/>
    <col min="15364" max="15371" width="8.85546875" style="87" customWidth="1"/>
    <col min="15372" max="15616" width="11.42578125" style="87"/>
    <col min="15617" max="15617" width="62.5703125" style="87" customWidth="1"/>
    <col min="15618" max="15618" width="22.140625" style="87" bestFit="1" customWidth="1"/>
    <col min="15619" max="15619" width="16.7109375" style="87" bestFit="1" customWidth="1"/>
    <col min="15620" max="15627" width="8.85546875" style="87" customWidth="1"/>
    <col min="15628" max="15872" width="11.42578125" style="87"/>
    <col min="15873" max="15873" width="62.5703125" style="87" customWidth="1"/>
    <col min="15874" max="15874" width="22.140625" style="87" bestFit="1" customWidth="1"/>
    <col min="15875" max="15875" width="16.7109375" style="87" bestFit="1" customWidth="1"/>
    <col min="15876" max="15883" width="8.85546875" style="87" customWidth="1"/>
    <col min="15884" max="16128" width="11.42578125" style="87"/>
    <col min="16129" max="16129" width="62.5703125" style="87" customWidth="1"/>
    <col min="16130" max="16130" width="22.140625" style="87" bestFit="1" customWidth="1"/>
    <col min="16131" max="16131" width="16.7109375" style="87" bestFit="1" customWidth="1"/>
    <col min="16132" max="16139" width="8.85546875" style="87" customWidth="1"/>
    <col min="16140" max="16384" width="11.42578125" style="87"/>
  </cols>
  <sheetData>
    <row r="5" spans="1:31" ht="14.25" x14ac:dyDescent="0.2">
      <c r="A5" s="394" t="s">
        <v>277</v>
      </c>
      <c r="B5" s="394"/>
    </row>
    <row r="6" spans="1:31" ht="14.25" x14ac:dyDescent="0.2">
      <c r="A6" s="394" t="s">
        <v>928</v>
      </c>
      <c r="B6" s="394"/>
    </row>
    <row r="7" spans="1:31" ht="14.25" x14ac:dyDescent="0.2">
      <c r="A7" s="394" t="s">
        <v>671</v>
      </c>
      <c r="B7" s="394"/>
    </row>
    <row r="9" spans="1:31" ht="13.5" thickBot="1" x14ac:dyDescent="0.25"/>
    <row r="10" spans="1:31" s="90" customFormat="1" ht="19.5" customHeight="1" thickBot="1" x14ac:dyDescent="0.25">
      <c r="A10" s="244" t="s">
        <v>278</v>
      </c>
      <c r="B10" s="245"/>
    </row>
    <row r="11" spans="1:31" ht="18" customHeight="1" thickBot="1" x14ac:dyDescent="0.25">
      <c r="A11" s="88"/>
      <c r="B11" s="88"/>
    </row>
    <row r="12" spans="1:31" s="249" customFormat="1" ht="11.25" customHeight="1" x14ac:dyDescent="0.25">
      <c r="A12" s="232" t="s">
        <v>179</v>
      </c>
      <c r="B12" s="231" t="s">
        <v>279</v>
      </c>
      <c r="C12" s="395"/>
      <c r="D12" s="393"/>
      <c r="E12" s="393"/>
      <c r="F12" s="395"/>
      <c r="G12" s="393"/>
      <c r="H12" s="393"/>
      <c r="I12" s="246"/>
      <c r="J12" s="246"/>
      <c r="K12" s="246"/>
      <c r="L12" s="247"/>
      <c r="M12" s="247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</row>
    <row r="13" spans="1:31" s="249" customFormat="1" ht="12" customHeight="1" thickBot="1" x14ac:dyDescent="0.3">
      <c r="A13" s="250"/>
      <c r="B13" s="251"/>
      <c r="C13" s="395"/>
      <c r="D13" s="395"/>
      <c r="E13" s="246"/>
      <c r="F13" s="246"/>
      <c r="G13" s="246"/>
      <c r="H13" s="246"/>
      <c r="I13" s="246"/>
      <c r="J13" s="246"/>
      <c r="K13" s="246"/>
      <c r="L13" s="247"/>
      <c r="M13" s="247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</row>
    <row r="14" spans="1:31" s="249" customFormat="1" ht="12" customHeight="1" x14ac:dyDescent="0.25">
      <c r="A14" s="252" t="s">
        <v>280</v>
      </c>
      <c r="B14" s="253">
        <f>+B15+B45</f>
        <v>14666832.16</v>
      </c>
      <c r="C14" s="254"/>
      <c r="D14" s="247"/>
      <c r="E14" s="246"/>
      <c r="F14" s="246"/>
      <c r="G14" s="246"/>
      <c r="H14" s="246"/>
      <c r="I14" s="246"/>
      <c r="J14" s="246"/>
      <c r="K14" s="246"/>
      <c r="L14" s="247"/>
      <c r="M14" s="247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</row>
    <row r="15" spans="1:31" s="258" customFormat="1" x14ac:dyDescent="0.2">
      <c r="A15" s="255" t="s">
        <v>281</v>
      </c>
      <c r="B15" s="256">
        <f>+B16+B22+B31</f>
        <v>14076779.23</v>
      </c>
      <c r="C15" s="257"/>
    </row>
    <row r="16" spans="1:31" s="258" customFormat="1" x14ac:dyDescent="0.2">
      <c r="A16" s="255" t="s">
        <v>282</v>
      </c>
      <c r="B16" s="256">
        <f>+B17</f>
        <v>3893520.46</v>
      </c>
      <c r="C16" s="257"/>
    </row>
    <row r="17" spans="1:3" s="258" customFormat="1" x14ac:dyDescent="0.2">
      <c r="A17" s="255" t="s">
        <v>256</v>
      </c>
      <c r="B17" s="256">
        <f>SUM(B18:B21)</f>
        <v>3893520.46</v>
      </c>
    </row>
    <row r="18" spans="1:3" s="258" customFormat="1" x14ac:dyDescent="0.2">
      <c r="A18" s="259" t="s">
        <v>257</v>
      </c>
      <c r="B18" s="260">
        <f>VLOOKUP(A18,'BALANZA DE COMPROBACION'!$A$22:$G$50,6,0)</f>
        <v>5734.5</v>
      </c>
      <c r="C18" s="257"/>
    </row>
    <row r="19" spans="1:3" s="258" customFormat="1" x14ac:dyDescent="0.2">
      <c r="A19" s="259" t="s">
        <v>264</v>
      </c>
      <c r="B19" s="260">
        <f>VLOOKUP(A19,'BALANZA DE COMPROBACION'!$A$22:$G$50,6,0)</f>
        <v>6011.08</v>
      </c>
      <c r="C19" s="257"/>
    </row>
    <row r="20" spans="1:3" s="258" customFormat="1" x14ac:dyDescent="0.2">
      <c r="A20" s="259" t="s">
        <v>756</v>
      </c>
      <c r="B20" s="260">
        <f>VLOOKUP(A20,'BALANZA DE COMPROBACION'!$A$12:$G$80,6,0)</f>
        <v>40887.199999999997</v>
      </c>
      <c r="C20" s="257"/>
    </row>
    <row r="21" spans="1:3" s="258" customFormat="1" x14ac:dyDescent="0.2">
      <c r="A21" s="259" t="s">
        <v>706</v>
      </c>
      <c r="B21" s="260">
        <f>VLOOKUP(A21,'BALANZA DE COMPROBACION'!$A$22:$G$50,6,0)</f>
        <v>3840887.68</v>
      </c>
      <c r="C21" s="257"/>
    </row>
    <row r="22" spans="1:3" s="258" customFormat="1" x14ac:dyDescent="0.2">
      <c r="A22" s="255" t="s">
        <v>255</v>
      </c>
      <c r="B22" s="256">
        <f>+B23+B27+B29</f>
        <v>3676517.87</v>
      </c>
    </row>
    <row r="23" spans="1:3" s="258" customFormat="1" x14ac:dyDescent="0.2">
      <c r="A23" s="255" t="s">
        <v>259</v>
      </c>
      <c r="B23" s="256">
        <f>SUM(B24:B26)</f>
        <v>41436.740000000005</v>
      </c>
    </row>
    <row r="24" spans="1:3" s="258" customFormat="1" x14ac:dyDescent="0.2">
      <c r="A24" s="259" t="s">
        <v>260</v>
      </c>
      <c r="B24" s="260">
        <f>VLOOKUP(A24,'BALANZA DE COMPROBACION'!$A$22:$G$50,6,0)</f>
        <v>2780.47</v>
      </c>
    </row>
    <row r="25" spans="1:3" s="258" customFormat="1" x14ac:dyDescent="0.2">
      <c r="A25" s="259" t="s">
        <v>261</v>
      </c>
      <c r="B25" s="260">
        <f>VLOOKUP(A25,'BALANZA DE COMPROBACION'!$A$22:$G$50,6,0)</f>
        <v>31585.33</v>
      </c>
    </row>
    <row r="26" spans="1:3" s="258" customFormat="1" x14ac:dyDescent="0.2">
      <c r="A26" s="259" t="s">
        <v>262</v>
      </c>
      <c r="B26" s="260">
        <f>VLOOKUP(A26,'BALANZA DE COMPROBACION'!$A$22:$G$50,6,0)</f>
        <v>7070.94</v>
      </c>
    </row>
    <row r="27" spans="1:3" s="258" customFormat="1" x14ac:dyDescent="0.2">
      <c r="A27" s="255" t="s">
        <v>256</v>
      </c>
      <c r="B27" s="256">
        <f>+B28</f>
        <v>2099144.64</v>
      </c>
    </row>
    <row r="28" spans="1:3" s="258" customFormat="1" x14ac:dyDescent="0.2">
      <c r="A28" s="259" t="s">
        <v>258</v>
      </c>
      <c r="B28" s="260">
        <f>VLOOKUP(A28,'BALANZA DE COMPROBACION'!$A$22:$G$50,6,0)</f>
        <v>2099144.64</v>
      </c>
    </row>
    <row r="29" spans="1:3" s="258" customFormat="1" x14ac:dyDescent="0.2">
      <c r="A29" s="255" t="s">
        <v>310</v>
      </c>
      <c r="B29" s="256">
        <f>+B30</f>
        <v>1535936.49</v>
      </c>
    </row>
    <row r="30" spans="1:3" s="258" customFormat="1" x14ac:dyDescent="0.2">
      <c r="A30" s="259" t="s">
        <v>322</v>
      </c>
      <c r="B30" s="260">
        <f>VLOOKUP(A30,'BALANZA DE COMPROBACION'!$A$22:$G$50,6,0)</f>
        <v>1535936.49</v>
      </c>
    </row>
    <row r="31" spans="1:3" s="258" customFormat="1" x14ac:dyDescent="0.2">
      <c r="A31" s="255" t="s">
        <v>283</v>
      </c>
      <c r="B31" s="256">
        <f>+B37+B41+B32</f>
        <v>6506740.8999999994</v>
      </c>
    </row>
    <row r="32" spans="1:3" s="258" customFormat="1" x14ac:dyDescent="0.2">
      <c r="A32" s="255" t="s">
        <v>259</v>
      </c>
      <c r="B32" s="256">
        <f>SUM(B33:B36)</f>
        <v>1652986.64</v>
      </c>
      <c r="C32" s="257"/>
    </row>
    <row r="33" spans="1:3" s="258" customFormat="1" x14ac:dyDescent="0.2">
      <c r="A33" s="259" t="s">
        <v>265</v>
      </c>
      <c r="B33" s="260">
        <f>VLOOKUP(A33,'BALANZA DE COMPROBACION'!$A$22:$G$50,6,0)</f>
        <v>14394.4</v>
      </c>
    </row>
    <row r="34" spans="1:3" s="258" customFormat="1" x14ac:dyDescent="0.2">
      <c r="A34" s="259" t="s">
        <v>266</v>
      </c>
      <c r="B34" s="260">
        <f>VLOOKUP(A34,'BALANZA DE COMPROBACION'!$A$22:$G$50,6,0)</f>
        <v>1394243.17</v>
      </c>
    </row>
    <row r="35" spans="1:3" s="258" customFormat="1" x14ac:dyDescent="0.2">
      <c r="A35" s="261" t="s">
        <v>267</v>
      </c>
      <c r="B35" s="260">
        <f>VLOOKUP(A35,'BALANZA DE COMPROBACION'!$A$22:$G$50,6,0)</f>
        <v>147841.35</v>
      </c>
    </row>
    <row r="36" spans="1:3" s="258" customFormat="1" x14ac:dyDescent="0.2">
      <c r="A36" s="261" t="s">
        <v>268</v>
      </c>
      <c r="B36" s="260">
        <f>VLOOKUP(A36,'BALANZA DE COMPROBACION'!$A$22:$G$50,6,0)</f>
        <v>96507.72</v>
      </c>
    </row>
    <row r="37" spans="1:3" x14ac:dyDescent="0.2">
      <c r="A37" s="255" t="s">
        <v>256</v>
      </c>
      <c r="B37" s="256">
        <f>SUM(B38:B40)</f>
        <v>2281345.1900000004</v>
      </c>
    </row>
    <row r="38" spans="1:3" x14ac:dyDescent="0.2">
      <c r="A38" s="259" t="s">
        <v>263</v>
      </c>
      <c r="B38" s="260">
        <f>VLOOKUP(A38,'BALANZA DE COMPROBACION'!$A$22:$G$50,6,0)</f>
        <v>705263.31</v>
      </c>
    </row>
    <row r="39" spans="1:3" x14ac:dyDescent="0.2">
      <c r="A39" s="259" t="s">
        <v>641</v>
      </c>
      <c r="B39" s="260">
        <f>VLOOKUP(A39,'BALANZA DE COMPROBACION'!$A$22:$G$50,6,0)</f>
        <v>124257.04</v>
      </c>
    </row>
    <row r="40" spans="1:3" x14ac:dyDescent="0.2">
      <c r="A40" s="259" t="s">
        <v>660</v>
      </c>
      <c r="B40" s="260">
        <f>VLOOKUP(A40,'BALANZA DE COMPROBACION'!$A$22:$G$50,6,0)</f>
        <v>1451824.84</v>
      </c>
    </row>
    <row r="41" spans="1:3" x14ac:dyDescent="0.2">
      <c r="A41" s="255" t="s">
        <v>310</v>
      </c>
      <c r="B41" s="256">
        <f>+B42+B43+B44</f>
        <v>2572409.0699999998</v>
      </c>
    </row>
    <row r="42" spans="1:3" x14ac:dyDescent="0.2">
      <c r="A42" s="122" t="s">
        <v>661</v>
      </c>
      <c r="B42" s="260">
        <f>VLOOKUP(A42,'BALANZA DE COMPROBACION'!$A$22:$G$50,6,0)</f>
        <v>25380.36</v>
      </c>
    </row>
    <row r="43" spans="1:3" x14ac:dyDescent="0.2">
      <c r="A43" s="122" t="s">
        <v>860</v>
      </c>
      <c r="B43" s="260">
        <f>VLOOKUP(A43,'BALANZA DE COMPROBACION'!$A$22:$G$60,6,0)</f>
        <v>2247028.71</v>
      </c>
    </row>
    <row r="44" spans="1:3" x14ac:dyDescent="0.2">
      <c r="A44" s="122" t="s">
        <v>929</v>
      </c>
      <c r="B44" s="260">
        <f>VLOOKUP(A44,'BALANZA DE COMPROBACION'!$A$22:$G$60,6,0)</f>
        <v>300000</v>
      </c>
    </row>
    <row r="45" spans="1:3" x14ac:dyDescent="0.2">
      <c r="A45" s="255" t="s">
        <v>284</v>
      </c>
      <c r="B45" s="256">
        <f>+B46</f>
        <v>590052.93000000005</v>
      </c>
    </row>
    <row r="46" spans="1:3" x14ac:dyDescent="0.2">
      <c r="A46" s="262" t="s">
        <v>269</v>
      </c>
      <c r="B46" s="260">
        <f>VLOOKUP(A46,'BALANZA DE COMPROBACION'!$A$22:$G$50,6,0)</f>
        <v>590052.93000000005</v>
      </c>
      <c r="C46" s="263"/>
    </row>
    <row r="47" spans="1:3" x14ac:dyDescent="0.2">
      <c r="A47" s="259" t="s">
        <v>285</v>
      </c>
      <c r="B47" s="260">
        <f>VLOOKUP(A47,'BALANZA DE COMPROBACION'!$A$22:$G$50,6,0)</f>
        <v>590052.93000000005</v>
      </c>
    </row>
    <row r="48" spans="1:3" ht="13.5" thickBot="1" x14ac:dyDescent="0.25">
      <c r="A48" s="101"/>
      <c r="B48" s="264"/>
    </row>
    <row r="49" spans="1:6" x14ac:dyDescent="0.2">
      <c r="A49" s="88"/>
      <c r="B49" s="265"/>
    </row>
    <row r="50" spans="1:6" x14ac:dyDescent="0.2">
      <c r="A50" s="88"/>
      <c r="B50" s="88"/>
    </row>
    <row r="51" spans="1:6" x14ac:dyDescent="0.2">
      <c r="A51" s="88"/>
      <c r="B51" s="88"/>
    </row>
    <row r="52" spans="1:6" x14ac:dyDescent="0.2">
      <c r="A52" s="88"/>
      <c r="B52" s="88"/>
    </row>
    <row r="53" spans="1:6" x14ac:dyDescent="0.2">
      <c r="A53" s="88"/>
      <c r="B53" s="88"/>
    </row>
    <row r="54" spans="1:6" x14ac:dyDescent="0.2">
      <c r="A54" s="237"/>
      <c r="B54" s="237"/>
      <c r="E54" s="114"/>
      <c r="F54" s="114"/>
    </row>
    <row r="55" spans="1:6" x14ac:dyDescent="0.2">
      <c r="A55" s="239"/>
      <c r="B55" s="237"/>
      <c r="E55" s="114"/>
      <c r="F55" s="114"/>
    </row>
    <row r="56" spans="1:6" x14ac:dyDescent="0.2">
      <c r="A56" s="276"/>
      <c r="B56" s="88"/>
    </row>
    <row r="57" spans="1:6" x14ac:dyDescent="0.2">
      <c r="A57" s="88"/>
      <c r="B57" s="88"/>
    </row>
    <row r="58" spans="1:6" x14ac:dyDescent="0.2">
      <c r="A58" s="88"/>
      <c r="B58" s="88"/>
    </row>
    <row r="59" spans="1:6" x14ac:dyDescent="0.2">
      <c r="A59" s="88"/>
      <c r="B59" s="88"/>
    </row>
    <row r="60" spans="1:6" x14ac:dyDescent="0.2">
      <c r="A60" s="88"/>
      <c r="B60" s="88"/>
    </row>
    <row r="61" spans="1:6" x14ac:dyDescent="0.2">
      <c r="A61" s="88"/>
      <c r="B61" s="88"/>
    </row>
    <row r="62" spans="1:6" x14ac:dyDescent="0.2">
      <c r="A62" s="88"/>
      <c r="B62" s="88"/>
    </row>
    <row r="63" spans="1:6" x14ac:dyDescent="0.2">
      <c r="A63" s="88"/>
      <c r="B63" s="88"/>
    </row>
    <row r="64" spans="1:6" x14ac:dyDescent="0.2">
      <c r="A64" s="88"/>
      <c r="B64" s="88"/>
    </row>
    <row r="65" spans="1:2" x14ac:dyDescent="0.2">
      <c r="A65" s="88"/>
      <c r="B65" s="88"/>
    </row>
    <row r="66" spans="1:2" x14ac:dyDescent="0.2">
      <c r="A66" s="88"/>
      <c r="B66" s="88"/>
    </row>
    <row r="67" spans="1:2" x14ac:dyDescent="0.2">
      <c r="A67" s="88"/>
      <c r="B67" s="88"/>
    </row>
    <row r="68" spans="1:2" x14ac:dyDescent="0.2">
      <c r="A68" s="88"/>
      <c r="B68" s="88"/>
    </row>
    <row r="69" spans="1:2" x14ac:dyDescent="0.2">
      <c r="A69" s="88"/>
      <c r="B69" s="88"/>
    </row>
    <row r="70" spans="1:2" x14ac:dyDescent="0.2">
      <c r="A70" s="88"/>
      <c r="B70" s="88"/>
    </row>
    <row r="71" spans="1:2" x14ac:dyDescent="0.2">
      <c r="A71" s="88"/>
      <c r="B71" s="88"/>
    </row>
    <row r="72" spans="1:2" x14ac:dyDescent="0.2">
      <c r="A72" s="88"/>
      <c r="B72" s="88"/>
    </row>
    <row r="73" spans="1:2" x14ac:dyDescent="0.2">
      <c r="A73" s="88"/>
      <c r="B73" s="88"/>
    </row>
    <row r="74" spans="1:2" x14ac:dyDescent="0.2">
      <c r="A74" s="88"/>
      <c r="B74" s="88"/>
    </row>
    <row r="75" spans="1:2" x14ac:dyDescent="0.2">
      <c r="A75" s="88"/>
      <c r="B75" s="88"/>
    </row>
    <row r="76" spans="1:2" x14ac:dyDescent="0.2">
      <c r="A76" s="88"/>
      <c r="B76" s="88"/>
    </row>
    <row r="77" spans="1:2" x14ac:dyDescent="0.2">
      <c r="A77" s="88"/>
      <c r="B77" s="88"/>
    </row>
    <row r="78" spans="1:2" x14ac:dyDescent="0.2">
      <c r="A78" s="88"/>
      <c r="B78" s="88"/>
    </row>
    <row r="79" spans="1:2" x14ac:dyDescent="0.2">
      <c r="A79" s="88"/>
      <c r="B79" s="88"/>
    </row>
    <row r="80" spans="1:2" x14ac:dyDescent="0.2">
      <c r="A80" s="88"/>
      <c r="B80" s="88"/>
    </row>
    <row r="81" spans="1:2" x14ac:dyDescent="0.2">
      <c r="A81" s="88"/>
      <c r="B81" s="88"/>
    </row>
    <row r="82" spans="1:2" x14ac:dyDescent="0.2">
      <c r="A82" s="88"/>
      <c r="B82" s="88"/>
    </row>
    <row r="83" spans="1:2" x14ac:dyDescent="0.2">
      <c r="A83" s="88"/>
      <c r="B83" s="88"/>
    </row>
    <row r="84" spans="1:2" x14ac:dyDescent="0.2">
      <c r="A84" s="88"/>
      <c r="B84" s="88"/>
    </row>
    <row r="85" spans="1:2" x14ac:dyDescent="0.2">
      <c r="A85" s="88"/>
      <c r="B85" s="88"/>
    </row>
    <row r="86" spans="1:2" x14ac:dyDescent="0.2">
      <c r="A86" s="88"/>
      <c r="B86" s="88"/>
    </row>
    <row r="87" spans="1:2" x14ac:dyDescent="0.2">
      <c r="A87" s="88"/>
      <c r="B87" s="88"/>
    </row>
    <row r="88" spans="1:2" x14ac:dyDescent="0.2">
      <c r="A88" s="88"/>
      <c r="B88" s="88"/>
    </row>
    <row r="89" spans="1:2" x14ac:dyDescent="0.2">
      <c r="A89" s="88"/>
      <c r="B89" s="88"/>
    </row>
    <row r="90" spans="1:2" x14ac:dyDescent="0.2">
      <c r="A90" s="88"/>
      <c r="B90" s="88"/>
    </row>
    <row r="91" spans="1:2" x14ac:dyDescent="0.2">
      <c r="A91" s="88"/>
      <c r="B91" s="88"/>
    </row>
    <row r="92" spans="1:2" x14ac:dyDescent="0.2">
      <c r="A92" s="88"/>
      <c r="B92" s="88"/>
    </row>
    <row r="93" spans="1:2" x14ac:dyDescent="0.2">
      <c r="A93" s="88"/>
      <c r="B93" s="88"/>
    </row>
    <row r="94" spans="1:2" x14ac:dyDescent="0.2">
      <c r="A94" s="88"/>
      <c r="B94" s="88"/>
    </row>
    <row r="95" spans="1:2" x14ac:dyDescent="0.2">
      <c r="A95" s="88"/>
      <c r="B95" s="88"/>
    </row>
    <row r="96" spans="1:2" x14ac:dyDescent="0.2">
      <c r="A96" s="88"/>
      <c r="B96" s="88"/>
    </row>
    <row r="97" spans="1:2" x14ac:dyDescent="0.2">
      <c r="A97" s="88"/>
      <c r="B97" s="88"/>
    </row>
    <row r="98" spans="1:2" x14ac:dyDescent="0.2">
      <c r="A98" s="88"/>
      <c r="B98" s="88"/>
    </row>
    <row r="99" spans="1:2" x14ac:dyDescent="0.2">
      <c r="A99" s="88"/>
      <c r="B99" s="88"/>
    </row>
    <row r="100" spans="1:2" x14ac:dyDescent="0.2">
      <c r="A100" s="88"/>
      <c r="B100" s="88"/>
    </row>
    <row r="101" spans="1:2" x14ac:dyDescent="0.2">
      <c r="A101" s="88"/>
      <c r="B101" s="88"/>
    </row>
    <row r="102" spans="1:2" x14ac:dyDescent="0.2">
      <c r="A102" s="88"/>
      <c r="B102" s="88"/>
    </row>
    <row r="103" spans="1:2" x14ac:dyDescent="0.2">
      <c r="A103" s="88"/>
      <c r="B103" s="88"/>
    </row>
    <row r="104" spans="1:2" x14ac:dyDescent="0.2">
      <c r="A104" s="88"/>
      <c r="B104" s="88"/>
    </row>
    <row r="105" spans="1:2" x14ac:dyDescent="0.2">
      <c r="A105" s="88"/>
      <c r="B105" s="88"/>
    </row>
    <row r="106" spans="1:2" x14ac:dyDescent="0.2">
      <c r="A106" s="88"/>
      <c r="B106" s="88"/>
    </row>
    <row r="107" spans="1:2" x14ac:dyDescent="0.2">
      <c r="A107" s="88"/>
      <c r="B107" s="88"/>
    </row>
    <row r="108" spans="1:2" x14ac:dyDescent="0.2">
      <c r="A108" s="88"/>
      <c r="B108" s="88"/>
    </row>
    <row r="109" spans="1:2" x14ac:dyDescent="0.2">
      <c r="A109" s="88"/>
      <c r="B109" s="88"/>
    </row>
    <row r="110" spans="1:2" x14ac:dyDescent="0.2">
      <c r="A110" s="88"/>
      <c r="B110" s="88"/>
    </row>
    <row r="111" spans="1:2" x14ac:dyDescent="0.2">
      <c r="A111" s="88"/>
      <c r="B111" s="88"/>
    </row>
    <row r="112" spans="1:2" x14ac:dyDescent="0.2">
      <c r="A112" s="88"/>
      <c r="B112" s="88"/>
    </row>
    <row r="113" spans="1:2" x14ac:dyDescent="0.2">
      <c r="A113" s="88"/>
      <c r="B113" s="88"/>
    </row>
    <row r="114" spans="1:2" x14ac:dyDescent="0.2">
      <c r="A114" s="88"/>
      <c r="B114" s="88"/>
    </row>
    <row r="115" spans="1:2" x14ac:dyDescent="0.2">
      <c r="A115" s="88"/>
      <c r="B115" s="88"/>
    </row>
    <row r="116" spans="1:2" x14ac:dyDescent="0.2">
      <c r="A116" s="88"/>
      <c r="B116" s="88"/>
    </row>
    <row r="117" spans="1:2" x14ac:dyDescent="0.2">
      <c r="A117" s="88"/>
      <c r="B117" s="88"/>
    </row>
    <row r="118" spans="1:2" x14ac:dyDescent="0.2">
      <c r="A118" s="88"/>
      <c r="B118" s="88"/>
    </row>
    <row r="119" spans="1:2" x14ac:dyDescent="0.2">
      <c r="A119" s="88"/>
      <c r="B119" s="88"/>
    </row>
    <row r="120" spans="1:2" x14ac:dyDescent="0.2">
      <c r="A120" s="88"/>
      <c r="B120" s="88"/>
    </row>
    <row r="121" spans="1:2" x14ac:dyDescent="0.2">
      <c r="A121" s="88"/>
      <c r="B121" s="88"/>
    </row>
    <row r="122" spans="1:2" x14ac:dyDescent="0.2">
      <c r="A122" s="88"/>
      <c r="B122" s="88"/>
    </row>
    <row r="123" spans="1:2" x14ac:dyDescent="0.2">
      <c r="A123" s="88"/>
      <c r="B123" s="88"/>
    </row>
    <row r="124" spans="1:2" x14ac:dyDescent="0.2">
      <c r="A124" s="88"/>
      <c r="B124" s="88"/>
    </row>
    <row r="125" spans="1:2" x14ac:dyDescent="0.2">
      <c r="A125" s="88"/>
      <c r="B125" s="88"/>
    </row>
    <row r="126" spans="1:2" x14ac:dyDescent="0.2">
      <c r="A126" s="88"/>
      <c r="B126" s="88"/>
    </row>
    <row r="127" spans="1:2" x14ac:dyDescent="0.2">
      <c r="A127" s="88"/>
      <c r="B127" s="88"/>
    </row>
    <row r="128" spans="1:2" x14ac:dyDescent="0.2">
      <c r="A128" s="88"/>
      <c r="B128" s="88"/>
    </row>
    <row r="129" spans="1:2" x14ac:dyDescent="0.2">
      <c r="A129" s="88"/>
      <c r="B129" s="88"/>
    </row>
    <row r="130" spans="1:2" x14ac:dyDescent="0.2">
      <c r="A130" s="88"/>
      <c r="B130" s="88"/>
    </row>
    <row r="131" spans="1:2" x14ac:dyDescent="0.2">
      <c r="A131" s="88"/>
      <c r="B131" s="88"/>
    </row>
    <row r="132" spans="1:2" x14ac:dyDescent="0.2">
      <c r="A132" s="88"/>
      <c r="B132" s="88"/>
    </row>
    <row r="133" spans="1:2" x14ac:dyDescent="0.2">
      <c r="A133" s="88"/>
      <c r="B133" s="88"/>
    </row>
    <row r="134" spans="1:2" x14ac:dyDescent="0.2">
      <c r="A134" s="88"/>
      <c r="B134" s="88"/>
    </row>
    <row r="135" spans="1:2" x14ac:dyDescent="0.2">
      <c r="A135" s="88"/>
      <c r="B135" s="88"/>
    </row>
    <row r="136" spans="1:2" x14ac:dyDescent="0.2">
      <c r="A136" s="88"/>
      <c r="B136" s="88"/>
    </row>
    <row r="137" spans="1:2" x14ac:dyDescent="0.2">
      <c r="A137" s="88"/>
      <c r="B137" s="88"/>
    </row>
    <row r="138" spans="1:2" x14ac:dyDescent="0.2">
      <c r="A138" s="88"/>
      <c r="B138" s="88"/>
    </row>
    <row r="139" spans="1:2" x14ac:dyDescent="0.2">
      <c r="A139" s="88"/>
      <c r="B139" s="88"/>
    </row>
    <row r="140" spans="1:2" x14ac:dyDescent="0.2">
      <c r="A140" s="88"/>
      <c r="B140" s="88"/>
    </row>
    <row r="141" spans="1:2" x14ac:dyDescent="0.2">
      <c r="A141" s="88"/>
      <c r="B141" s="88"/>
    </row>
    <row r="142" spans="1:2" x14ac:dyDescent="0.2">
      <c r="A142" s="88"/>
      <c r="B142" s="88"/>
    </row>
    <row r="143" spans="1:2" x14ac:dyDescent="0.2">
      <c r="A143" s="88"/>
      <c r="B143" s="88"/>
    </row>
    <row r="144" spans="1:2" x14ac:dyDescent="0.2">
      <c r="A144" s="88"/>
      <c r="B144" s="88"/>
    </row>
    <row r="145" spans="1:2" x14ac:dyDescent="0.2">
      <c r="A145" s="88"/>
      <c r="B145" s="88"/>
    </row>
    <row r="146" spans="1:2" x14ac:dyDescent="0.2">
      <c r="A146" s="88"/>
      <c r="B146" s="88"/>
    </row>
    <row r="147" spans="1:2" x14ac:dyDescent="0.2">
      <c r="A147" s="88"/>
      <c r="B147" s="88"/>
    </row>
    <row r="148" spans="1:2" x14ac:dyDescent="0.2">
      <c r="A148" s="88"/>
      <c r="B148" s="88"/>
    </row>
    <row r="149" spans="1:2" x14ac:dyDescent="0.2">
      <c r="A149" s="88"/>
      <c r="B149" s="88"/>
    </row>
    <row r="150" spans="1:2" x14ac:dyDescent="0.2">
      <c r="A150" s="88"/>
      <c r="B150" s="88"/>
    </row>
    <row r="151" spans="1:2" x14ac:dyDescent="0.2">
      <c r="A151" s="88"/>
      <c r="B151" s="88"/>
    </row>
    <row r="152" spans="1:2" x14ac:dyDescent="0.2">
      <c r="A152" s="88"/>
      <c r="B152" s="88"/>
    </row>
    <row r="153" spans="1:2" x14ac:dyDescent="0.2">
      <c r="A153" s="88"/>
      <c r="B153" s="88"/>
    </row>
    <row r="154" spans="1:2" x14ac:dyDescent="0.2">
      <c r="A154" s="88"/>
      <c r="B154" s="88"/>
    </row>
    <row r="155" spans="1:2" x14ac:dyDescent="0.2">
      <c r="A155" s="88"/>
      <c r="B155" s="88"/>
    </row>
    <row r="156" spans="1:2" x14ac:dyDescent="0.2">
      <c r="A156" s="88"/>
      <c r="B156" s="88"/>
    </row>
    <row r="157" spans="1:2" x14ac:dyDescent="0.2">
      <c r="A157" s="88"/>
      <c r="B157" s="88"/>
    </row>
    <row r="158" spans="1:2" x14ac:dyDescent="0.2">
      <c r="A158" s="88"/>
      <c r="B158" s="88"/>
    </row>
    <row r="159" spans="1:2" x14ac:dyDescent="0.2">
      <c r="A159" s="88"/>
      <c r="B159" s="88"/>
    </row>
    <row r="160" spans="1:2" x14ac:dyDescent="0.2">
      <c r="A160" s="88"/>
      <c r="B160" s="88"/>
    </row>
    <row r="161" spans="1:2" x14ac:dyDescent="0.2">
      <c r="A161" s="88"/>
      <c r="B161" s="88"/>
    </row>
    <row r="162" spans="1:2" x14ac:dyDescent="0.2">
      <c r="A162" s="88"/>
      <c r="B162" s="88"/>
    </row>
    <row r="163" spans="1:2" x14ac:dyDescent="0.2">
      <c r="A163" s="88"/>
      <c r="B163" s="88"/>
    </row>
    <row r="164" spans="1:2" x14ac:dyDescent="0.2">
      <c r="A164" s="88"/>
      <c r="B164" s="88"/>
    </row>
    <row r="165" spans="1:2" x14ac:dyDescent="0.2">
      <c r="A165" s="88"/>
      <c r="B165" s="88"/>
    </row>
    <row r="166" spans="1:2" x14ac:dyDescent="0.2">
      <c r="A166" s="88"/>
      <c r="B166" s="88"/>
    </row>
    <row r="167" spans="1:2" x14ac:dyDescent="0.2">
      <c r="A167" s="88"/>
      <c r="B167" s="88"/>
    </row>
    <row r="168" spans="1:2" x14ac:dyDescent="0.2">
      <c r="A168" s="88"/>
      <c r="B168" s="88"/>
    </row>
    <row r="169" spans="1:2" x14ac:dyDescent="0.2">
      <c r="A169" s="88"/>
      <c r="B169" s="88"/>
    </row>
    <row r="170" spans="1:2" x14ac:dyDescent="0.2">
      <c r="A170" s="88"/>
      <c r="B170" s="88"/>
    </row>
    <row r="171" spans="1:2" x14ac:dyDescent="0.2">
      <c r="A171" s="88"/>
      <c r="B171" s="88"/>
    </row>
    <row r="172" spans="1:2" x14ac:dyDescent="0.2">
      <c r="A172" s="88"/>
      <c r="B172" s="88"/>
    </row>
    <row r="173" spans="1:2" x14ac:dyDescent="0.2">
      <c r="A173" s="88"/>
      <c r="B173" s="88"/>
    </row>
    <row r="174" spans="1:2" x14ac:dyDescent="0.2">
      <c r="A174" s="88"/>
      <c r="B174" s="88"/>
    </row>
    <row r="175" spans="1:2" x14ac:dyDescent="0.2">
      <c r="A175" s="88"/>
      <c r="B175" s="88"/>
    </row>
    <row r="176" spans="1:2" x14ac:dyDescent="0.2">
      <c r="A176" s="88"/>
      <c r="B176" s="88"/>
    </row>
    <row r="177" spans="1:2" x14ac:dyDescent="0.2">
      <c r="A177" s="88"/>
      <c r="B177" s="88"/>
    </row>
    <row r="178" spans="1:2" x14ac:dyDescent="0.2">
      <c r="A178" s="88"/>
      <c r="B178" s="88"/>
    </row>
    <row r="179" spans="1:2" x14ac:dyDescent="0.2">
      <c r="A179" s="88"/>
      <c r="B179" s="88"/>
    </row>
    <row r="180" spans="1:2" x14ac:dyDescent="0.2">
      <c r="A180" s="88"/>
      <c r="B180" s="88"/>
    </row>
    <row r="181" spans="1:2" x14ac:dyDescent="0.2">
      <c r="A181" s="88"/>
      <c r="B181" s="88"/>
    </row>
    <row r="182" spans="1:2" x14ac:dyDescent="0.2">
      <c r="A182" s="88"/>
      <c r="B182" s="88"/>
    </row>
    <row r="183" spans="1:2" x14ac:dyDescent="0.2">
      <c r="A183" s="88"/>
      <c r="B183" s="88"/>
    </row>
    <row r="184" spans="1:2" x14ac:dyDescent="0.2">
      <c r="A184" s="88"/>
      <c r="B184" s="88"/>
    </row>
    <row r="185" spans="1:2" x14ac:dyDescent="0.2">
      <c r="A185" s="88"/>
      <c r="B185" s="88"/>
    </row>
    <row r="186" spans="1:2" x14ac:dyDescent="0.2">
      <c r="A186" s="88"/>
      <c r="B186" s="88"/>
    </row>
    <row r="187" spans="1:2" x14ac:dyDescent="0.2">
      <c r="A187" s="88"/>
      <c r="B187" s="88"/>
    </row>
    <row r="188" spans="1:2" x14ac:dyDescent="0.2">
      <c r="A188" s="88"/>
      <c r="B188" s="88"/>
    </row>
    <row r="189" spans="1:2" x14ac:dyDescent="0.2">
      <c r="A189" s="88"/>
      <c r="B189" s="88"/>
    </row>
    <row r="190" spans="1:2" x14ac:dyDescent="0.2">
      <c r="A190" s="88"/>
      <c r="B190" s="88"/>
    </row>
    <row r="191" spans="1:2" x14ac:dyDescent="0.2">
      <c r="A191" s="88"/>
      <c r="B191" s="88"/>
    </row>
    <row r="192" spans="1:2" x14ac:dyDescent="0.2">
      <c r="A192" s="88"/>
      <c r="B192" s="88"/>
    </row>
    <row r="193" spans="1:2" x14ac:dyDescent="0.2">
      <c r="A193" s="88"/>
      <c r="B193" s="88"/>
    </row>
    <row r="194" spans="1:2" x14ac:dyDescent="0.2">
      <c r="A194" s="88"/>
      <c r="B194" s="88"/>
    </row>
    <row r="195" spans="1:2" x14ac:dyDescent="0.2">
      <c r="A195" s="88"/>
      <c r="B195" s="88"/>
    </row>
    <row r="196" spans="1:2" x14ac:dyDescent="0.2">
      <c r="A196" s="88"/>
      <c r="B196" s="88"/>
    </row>
    <row r="197" spans="1:2" x14ac:dyDescent="0.2">
      <c r="A197" s="88"/>
      <c r="B197" s="88"/>
    </row>
    <row r="198" spans="1:2" x14ac:dyDescent="0.2">
      <c r="A198" s="88"/>
      <c r="B198" s="88"/>
    </row>
    <row r="199" spans="1:2" x14ac:dyDescent="0.2">
      <c r="A199" s="88"/>
      <c r="B199" s="88"/>
    </row>
    <row r="200" spans="1:2" x14ac:dyDescent="0.2">
      <c r="A200" s="88"/>
      <c r="B200" s="88"/>
    </row>
    <row r="201" spans="1:2" x14ac:dyDescent="0.2">
      <c r="A201" s="88"/>
      <c r="B201" s="88"/>
    </row>
    <row r="202" spans="1:2" x14ac:dyDescent="0.2">
      <c r="A202" s="88"/>
      <c r="B202" s="88"/>
    </row>
    <row r="203" spans="1:2" x14ac:dyDescent="0.2">
      <c r="A203" s="88"/>
      <c r="B203" s="88"/>
    </row>
    <row r="204" spans="1:2" x14ac:dyDescent="0.2">
      <c r="A204" s="88"/>
      <c r="B204" s="88"/>
    </row>
    <row r="205" spans="1:2" x14ac:dyDescent="0.2">
      <c r="A205" s="88"/>
      <c r="B205" s="88"/>
    </row>
    <row r="206" spans="1:2" x14ac:dyDescent="0.2">
      <c r="A206" s="88"/>
      <c r="B206" s="88"/>
    </row>
    <row r="207" spans="1:2" x14ac:dyDescent="0.2">
      <c r="A207" s="88"/>
      <c r="B207" s="88"/>
    </row>
    <row r="208" spans="1:2" x14ac:dyDescent="0.2">
      <c r="A208" s="88"/>
      <c r="B208" s="88"/>
    </row>
    <row r="209" spans="1:2" x14ac:dyDescent="0.2">
      <c r="A209" s="88"/>
      <c r="B209" s="88"/>
    </row>
    <row r="210" spans="1:2" x14ac:dyDescent="0.2">
      <c r="A210" s="88"/>
      <c r="B210" s="88"/>
    </row>
    <row r="211" spans="1:2" x14ac:dyDescent="0.2">
      <c r="A211" s="88"/>
      <c r="B211" s="88"/>
    </row>
    <row r="212" spans="1:2" x14ac:dyDescent="0.2">
      <c r="A212" s="88"/>
      <c r="B212" s="88"/>
    </row>
    <row r="213" spans="1:2" x14ac:dyDescent="0.2">
      <c r="A213" s="88"/>
      <c r="B213" s="88"/>
    </row>
    <row r="214" spans="1:2" x14ac:dyDescent="0.2">
      <c r="A214" s="88"/>
      <c r="B214" s="88"/>
    </row>
    <row r="215" spans="1:2" x14ac:dyDescent="0.2">
      <c r="A215" s="88"/>
      <c r="B215" s="88"/>
    </row>
    <row r="216" spans="1:2" x14ac:dyDescent="0.2">
      <c r="A216" s="88"/>
      <c r="B216" s="88"/>
    </row>
    <row r="217" spans="1:2" x14ac:dyDescent="0.2">
      <c r="A217" s="88"/>
      <c r="B217" s="88"/>
    </row>
    <row r="218" spans="1:2" x14ac:dyDescent="0.2">
      <c r="A218" s="88"/>
      <c r="B218" s="88"/>
    </row>
  </sheetData>
  <mergeCells count="7">
    <mergeCell ref="G12:H12"/>
    <mergeCell ref="A5:B5"/>
    <mergeCell ref="A6:B6"/>
    <mergeCell ref="A7:B7"/>
    <mergeCell ref="C12:C13"/>
    <mergeCell ref="D12:D13"/>
    <mergeCell ref="E12:F12"/>
  </mergeCells>
  <pageMargins left="0.35433070866141736" right="0.35433070866141736" top="0.9055118110236221" bottom="0.98425196850393704" header="0.39370078740157483" footer="1.4173228346456694"/>
  <pageSetup scale="85" orientation="portrait" r:id="rId1"/>
  <headerFooter alignWithMargins="0">
    <oddHeader xml:space="preserve">&amp;C&amp;"Arial,Negrita"
&amp;R
</oddHeader>
    <oddFooter>&amp;R&amp;"BenguiatGot Bk BT,Negrita"&amp;14 50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50"/>
  <sheetViews>
    <sheetView showGridLines="0" tabSelected="1" topLeftCell="A10" workbookViewId="0">
      <selection activeCell="A20" sqref="A20"/>
    </sheetView>
  </sheetViews>
  <sheetFormatPr baseColWidth="10" defaultColWidth="10.85546875" defaultRowHeight="15" x14ac:dyDescent="0.25"/>
  <cols>
    <col min="1" max="1" width="50.28515625" style="396" customWidth="1"/>
    <col min="2" max="2" width="13.7109375" style="396" customWidth="1"/>
    <col min="3" max="3" width="12.7109375" style="396" customWidth="1"/>
    <col min="4" max="4" width="16.85546875" style="396" customWidth="1"/>
    <col min="5" max="5" width="20.28515625" style="396" customWidth="1"/>
    <col min="6" max="7" width="19" style="396" customWidth="1"/>
    <col min="8" max="8" width="22" style="396" customWidth="1"/>
    <col min="9" max="9" width="22.42578125" style="396" bestFit="1" customWidth="1"/>
    <col min="10" max="11" width="15.140625" style="396" bestFit="1" customWidth="1"/>
    <col min="12" max="16384" width="10.85546875" style="396"/>
  </cols>
  <sheetData>
    <row r="2" spans="1:9" x14ac:dyDescent="0.25">
      <c r="A2" s="396" t="s">
        <v>1074</v>
      </c>
    </row>
    <row r="4" spans="1:9" ht="15.75" thickBot="1" x14ac:dyDescent="0.3"/>
    <row r="5" spans="1:9" ht="15.75" x14ac:dyDescent="0.25">
      <c r="A5" s="397" t="s">
        <v>178</v>
      </c>
      <c r="B5" s="398"/>
      <c r="C5" s="398"/>
      <c r="D5" s="398"/>
      <c r="E5" s="398"/>
      <c r="F5" s="398"/>
      <c r="G5" s="398"/>
      <c r="H5" s="398"/>
      <c r="I5" s="399"/>
    </row>
    <row r="6" spans="1:9" ht="15.75" x14ac:dyDescent="0.25">
      <c r="A6" s="400" t="s">
        <v>1075</v>
      </c>
      <c r="B6" s="401"/>
      <c r="C6" s="401"/>
      <c r="D6" s="401"/>
      <c r="E6" s="401"/>
      <c r="F6" s="401"/>
      <c r="G6" s="401"/>
      <c r="H6" s="401"/>
      <c r="I6" s="402"/>
    </row>
    <row r="7" spans="1:9" ht="16.5" thickBot="1" x14ac:dyDescent="0.3">
      <c r="A7" s="403" t="s">
        <v>1076</v>
      </c>
      <c r="B7" s="404"/>
      <c r="C7" s="404"/>
      <c r="D7" s="404"/>
      <c r="E7" s="404"/>
      <c r="F7" s="404"/>
      <c r="G7" s="404"/>
      <c r="H7" s="404"/>
      <c r="I7" s="405"/>
    </row>
    <row r="8" spans="1:9" ht="16.5" thickBot="1" x14ac:dyDescent="0.3">
      <c r="A8" s="397" t="s">
        <v>1077</v>
      </c>
      <c r="B8" s="398"/>
      <c r="C8" s="406"/>
      <c r="D8" s="407" t="s">
        <v>1078</v>
      </c>
      <c r="E8" s="408"/>
      <c r="F8" s="408"/>
      <c r="G8" s="408"/>
      <c r="H8" s="409"/>
      <c r="I8" s="410" t="s">
        <v>1079</v>
      </c>
    </row>
    <row r="9" spans="1:9" ht="32.25" thickBot="1" x14ac:dyDescent="0.3">
      <c r="A9" s="400"/>
      <c r="B9" s="401"/>
      <c r="C9" s="411"/>
      <c r="D9" s="412" t="s">
        <v>1080</v>
      </c>
      <c r="E9" s="413" t="s">
        <v>1081</v>
      </c>
      <c r="F9" s="412" t="s">
        <v>1082</v>
      </c>
      <c r="G9" s="412" t="s">
        <v>1083</v>
      </c>
      <c r="H9" s="412" t="s">
        <v>1084</v>
      </c>
      <c r="I9" s="414"/>
    </row>
    <row r="10" spans="1:9" ht="16.5" thickBot="1" x14ac:dyDescent="0.3">
      <c r="A10" s="403"/>
      <c r="B10" s="404"/>
      <c r="C10" s="415"/>
      <c r="D10" s="412">
        <v>-1</v>
      </c>
      <c r="E10" s="412">
        <v>-2</v>
      </c>
      <c r="F10" s="412" t="s">
        <v>1085</v>
      </c>
      <c r="G10" s="412">
        <v>-4</v>
      </c>
      <c r="H10" s="412">
        <v>-5</v>
      </c>
      <c r="I10" s="412" t="s">
        <v>1086</v>
      </c>
    </row>
    <row r="11" spans="1:9" ht="15.75" x14ac:dyDescent="0.25">
      <c r="A11" s="416" t="s">
        <v>58</v>
      </c>
      <c r="B11" s="417"/>
      <c r="C11" s="418"/>
      <c r="D11" s="419"/>
      <c r="E11" s="419"/>
      <c r="F11" s="419"/>
      <c r="G11" s="419"/>
      <c r="H11" s="419"/>
      <c r="I11" s="419"/>
    </row>
    <row r="12" spans="1:9" ht="15.75" x14ac:dyDescent="0.25">
      <c r="A12" s="420" t="s">
        <v>59</v>
      </c>
      <c r="B12" s="421"/>
      <c r="C12" s="422"/>
      <c r="D12" s="419"/>
      <c r="E12" s="419"/>
      <c r="F12" s="419"/>
      <c r="G12" s="419"/>
      <c r="H12" s="419"/>
      <c r="I12" s="419"/>
    </row>
    <row r="13" spans="1:9" ht="15.75" x14ac:dyDescent="0.25">
      <c r="A13" s="420" t="s">
        <v>1087</v>
      </c>
      <c r="B13" s="421"/>
      <c r="C13" s="422"/>
      <c r="D13" s="419"/>
      <c r="E13" s="419"/>
      <c r="F13" s="419"/>
      <c r="G13" s="419"/>
      <c r="H13" s="419"/>
      <c r="I13" s="419"/>
    </row>
    <row r="14" spans="1:9" ht="15.75" x14ac:dyDescent="0.25">
      <c r="A14" s="420" t="s">
        <v>60</v>
      </c>
      <c r="B14" s="421"/>
      <c r="C14" s="422"/>
      <c r="D14" s="419"/>
      <c r="E14" s="419"/>
      <c r="F14" s="419"/>
      <c r="G14" s="419"/>
      <c r="H14" s="419"/>
      <c r="I14" s="419"/>
    </row>
    <row r="15" spans="1:9" ht="15.75" x14ac:dyDescent="0.25">
      <c r="A15" s="420" t="s">
        <v>1088</v>
      </c>
      <c r="B15" s="421"/>
      <c r="C15" s="422"/>
      <c r="D15" s="419"/>
      <c r="E15" s="419"/>
      <c r="F15" s="419"/>
      <c r="G15" s="419"/>
      <c r="H15" s="419"/>
      <c r="I15" s="419"/>
    </row>
    <row r="16" spans="1:9" x14ac:dyDescent="0.25">
      <c r="A16" s="423"/>
      <c r="B16" s="424" t="s">
        <v>1089</v>
      </c>
      <c r="C16" s="425"/>
      <c r="D16" s="426"/>
      <c r="E16" s="426"/>
      <c r="F16" s="426"/>
      <c r="G16" s="426"/>
      <c r="H16" s="426"/>
      <c r="I16" s="426"/>
    </row>
    <row r="17" spans="1:11" x14ac:dyDescent="0.25">
      <c r="A17" s="423"/>
      <c r="B17" s="424" t="s">
        <v>1090</v>
      </c>
      <c r="C17" s="425"/>
      <c r="D17" s="426"/>
      <c r="E17" s="426"/>
      <c r="F17" s="426"/>
      <c r="G17" s="426"/>
      <c r="H17" s="426"/>
      <c r="I17" s="426"/>
    </row>
    <row r="18" spans="1:11" x14ac:dyDescent="0.25">
      <c r="A18" s="427" t="s">
        <v>1091</v>
      </c>
      <c r="B18" s="428"/>
      <c r="C18" s="425"/>
      <c r="D18" s="429"/>
      <c r="E18" s="429"/>
      <c r="F18" s="429">
        <f>+D18+E18</f>
        <v>0</v>
      </c>
      <c r="G18" s="426"/>
      <c r="H18" s="426"/>
      <c r="I18" s="426"/>
    </row>
    <row r="19" spans="1:11" x14ac:dyDescent="0.25">
      <c r="A19" s="423"/>
      <c r="B19" s="424" t="s">
        <v>1089</v>
      </c>
      <c r="C19" s="425"/>
      <c r="D19" s="426"/>
      <c r="E19" s="426"/>
      <c r="F19" s="426"/>
      <c r="G19" s="426"/>
      <c r="H19" s="426"/>
      <c r="I19" s="426"/>
    </row>
    <row r="20" spans="1:11" x14ac:dyDescent="0.25">
      <c r="A20" s="423"/>
      <c r="B20" s="424" t="s">
        <v>1090</v>
      </c>
      <c r="C20" s="425"/>
      <c r="D20" s="426"/>
      <c r="E20" s="426"/>
      <c r="F20" s="426"/>
      <c r="G20" s="426"/>
      <c r="H20" s="426"/>
      <c r="I20" s="426"/>
    </row>
    <row r="21" spans="1:11" ht="15" customHeight="1" x14ac:dyDescent="0.25">
      <c r="A21" s="430" t="s">
        <v>1092</v>
      </c>
      <c r="B21" s="431"/>
      <c r="C21" s="432"/>
      <c r="D21" s="429">
        <f>GETPIVOTDATA("Suma de PTTO. ORIGINAL AUTORIZADO",$A$47,"CLASIFICACION CONAC","Ingresos por Ventas de Bienes y Servicios")</f>
        <v>22829288.005175963</v>
      </c>
      <c r="E21" s="429">
        <f>GETPIVOTDATA("Suma de TOTAL AMPLIACIONES",$A$47,"CLASIFICACION CONAC","Ingresos por Ventas de Bienes y Servicios")</f>
        <v>200268.26</v>
      </c>
      <c r="F21" s="429">
        <f>+D21+E21</f>
        <v>23029556.265175965</v>
      </c>
      <c r="G21" s="429">
        <f>GETPIVOTDATA("Suma de PTTO. RADICADO A",$A$47,"CLASIFICACION CONAC","Ingresos por Ventas de Bienes y Servicios")</f>
        <v>11428075.470000006</v>
      </c>
      <c r="H21" s="429">
        <f>G21</f>
        <v>11428075.470000006</v>
      </c>
      <c r="I21" s="429">
        <f>H21-D21</f>
        <v>-11401212.535175957</v>
      </c>
      <c r="J21" s="433"/>
    </row>
    <row r="22" spans="1:11" x14ac:dyDescent="0.25">
      <c r="A22" s="427" t="s">
        <v>63</v>
      </c>
      <c r="B22" s="428"/>
      <c r="C22" s="425"/>
      <c r="D22" s="426"/>
      <c r="E22" s="426"/>
      <c r="F22" s="426"/>
      <c r="G22" s="426"/>
      <c r="H22" s="426"/>
      <c r="I22" s="426"/>
      <c r="J22" s="433"/>
      <c r="K22" s="433"/>
    </row>
    <row r="23" spans="1:11" ht="15" customHeight="1" x14ac:dyDescent="0.25">
      <c r="A23" s="430" t="s">
        <v>1093</v>
      </c>
      <c r="B23" s="431"/>
      <c r="C23" s="432"/>
      <c r="D23" s="429">
        <f>GETPIVOTDATA("Suma de PTTO. ORIGINAL AUTORIZADO",$A$47,"CLASIFICACION CONAC","Transferencias, Asignaciones, Subsidios y Otras Ayudas")</f>
        <v>106803559.63276903</v>
      </c>
      <c r="E23" s="429">
        <f>GETPIVOTDATA("Suma de TOTAL AMPLIACIONES",$A$47,"CLASIFICACION CONAC","Transferencias, Asignaciones, Subsidios y Otras Ayudas")</f>
        <v>11555120.009999998</v>
      </c>
      <c r="F23" s="429">
        <f>+D23+E23</f>
        <v>118358679.64276904</v>
      </c>
      <c r="G23" s="429">
        <f>GETPIVOTDATA("Suma de PTTO. RADICADO A",$A$47,"CLASIFICACION CONAC","Transferencias, Asignaciones, Subsidios y Otras Ayudas")</f>
        <v>45473198.399999991</v>
      </c>
      <c r="H23" s="429">
        <f>G23</f>
        <v>45473198.399999991</v>
      </c>
      <c r="I23" s="429">
        <f>H23-D23</f>
        <v>-61330361.232769042</v>
      </c>
    </row>
    <row r="24" spans="1:11" x14ac:dyDescent="0.25">
      <c r="A24" s="427" t="s">
        <v>1094</v>
      </c>
      <c r="B24" s="428"/>
      <c r="C24" s="425"/>
      <c r="D24" s="426"/>
      <c r="E24" s="426"/>
      <c r="F24" s="426"/>
      <c r="G24" s="426"/>
      <c r="H24" s="426"/>
      <c r="I24" s="426"/>
    </row>
    <row r="25" spans="1:11" ht="15.75" thickBot="1" x14ac:dyDescent="0.3">
      <c r="A25" s="434"/>
      <c r="B25" s="435"/>
      <c r="C25" s="436"/>
      <c r="D25" s="437"/>
      <c r="E25" s="437"/>
      <c r="F25" s="437"/>
      <c r="G25" s="437"/>
      <c r="H25" s="437"/>
      <c r="I25" s="437"/>
    </row>
    <row r="26" spans="1:11" ht="15.75" thickBot="1" x14ac:dyDescent="0.3">
      <c r="A26" s="438" t="s">
        <v>104</v>
      </c>
      <c r="B26" s="439"/>
      <c r="C26" s="438"/>
      <c r="D26" s="440">
        <f t="shared" ref="D26:I26" si="0">SUM(D11:D25)</f>
        <v>129632847.637945</v>
      </c>
      <c r="E26" s="440">
        <f t="shared" si="0"/>
        <v>11755388.269999998</v>
      </c>
      <c r="F26" s="440">
        <f t="shared" si="0"/>
        <v>141388235.90794501</v>
      </c>
      <c r="G26" s="440">
        <f t="shared" si="0"/>
        <v>56901273.869999997</v>
      </c>
      <c r="H26" s="440">
        <f t="shared" si="0"/>
        <v>56901273.869999997</v>
      </c>
      <c r="I26" s="441">
        <f t="shared" si="0"/>
        <v>-72731573.767944992</v>
      </c>
    </row>
    <row r="27" spans="1:11" ht="15.75" thickBot="1" x14ac:dyDescent="0.3">
      <c r="A27" s="442"/>
      <c r="B27" s="442"/>
      <c r="C27" s="442"/>
      <c r="D27" s="443"/>
      <c r="E27" s="443"/>
      <c r="F27" s="443"/>
      <c r="G27" s="444" t="s">
        <v>1095</v>
      </c>
      <c r="H27" s="445"/>
      <c r="I27" s="446"/>
    </row>
    <row r="28" spans="1:11" x14ac:dyDescent="0.25">
      <c r="A28" s="447"/>
      <c r="B28" s="447"/>
      <c r="C28" s="447"/>
      <c r="D28" s="447"/>
      <c r="E28" s="447"/>
      <c r="F28" s="447"/>
      <c r="G28" s="447"/>
      <c r="H28" s="447"/>
      <c r="I28" s="447"/>
    </row>
    <row r="29" spans="1:11" x14ac:dyDescent="0.25">
      <c r="A29" s="448"/>
      <c r="B29" s="448"/>
      <c r="C29" s="448"/>
      <c r="D29" s="448"/>
      <c r="E29" s="448"/>
      <c r="F29" s="448"/>
      <c r="G29" s="448"/>
      <c r="H29" s="448"/>
      <c r="I29" s="448"/>
    </row>
    <row r="30" spans="1:11" ht="15.75" x14ac:dyDescent="0.25">
      <c r="A30" s="449"/>
      <c r="B30" s="449"/>
      <c r="C30" s="449"/>
      <c r="D30" s="449"/>
      <c r="E30" s="449"/>
      <c r="F30" s="450"/>
      <c r="G30" s="449"/>
      <c r="H30" s="449"/>
      <c r="I30" s="449"/>
    </row>
    <row r="31" spans="1:11" ht="15.75" x14ac:dyDescent="0.25">
      <c r="A31" s="449"/>
      <c r="B31" s="449"/>
      <c r="C31" s="449"/>
      <c r="D31" s="449"/>
      <c r="E31" s="449"/>
      <c r="F31" s="449"/>
      <c r="G31" s="450"/>
      <c r="H31" s="449"/>
      <c r="I31" s="449"/>
    </row>
    <row r="32" spans="1:11" ht="15.75" x14ac:dyDescent="0.25">
      <c r="A32" s="449"/>
      <c r="B32" s="449"/>
      <c r="C32" s="449"/>
      <c r="D32" s="449"/>
      <c r="E32" s="449"/>
      <c r="F32" s="449"/>
      <c r="G32" s="450"/>
      <c r="H32" s="449"/>
      <c r="I32" s="449"/>
    </row>
    <row r="33" spans="1:9" ht="15.75" x14ac:dyDescent="0.25">
      <c r="A33" s="449"/>
      <c r="B33" s="449"/>
      <c r="C33" s="449"/>
      <c r="D33" s="449"/>
      <c r="E33" s="449"/>
      <c r="F33" s="449"/>
      <c r="G33" s="449"/>
      <c r="H33" s="449"/>
      <c r="I33" s="449"/>
    </row>
    <row r="34" spans="1:9" ht="15.75" x14ac:dyDescent="0.25">
      <c r="A34" s="449"/>
      <c r="B34" s="449"/>
      <c r="C34" s="449"/>
      <c r="D34" s="449"/>
      <c r="E34" s="449"/>
      <c r="F34" s="449"/>
      <c r="G34" s="449"/>
      <c r="H34" s="449"/>
      <c r="I34" s="449"/>
    </row>
    <row r="35" spans="1:9" ht="15.75" x14ac:dyDescent="0.25">
      <c r="A35" s="449"/>
      <c r="B35" s="449"/>
      <c r="C35" s="449"/>
      <c r="D35" s="449"/>
      <c r="E35" s="449"/>
      <c r="F35" s="449"/>
      <c r="G35" s="449"/>
      <c r="H35" s="449"/>
      <c r="I35" s="449"/>
    </row>
    <row r="36" spans="1:9" ht="15.75" x14ac:dyDescent="0.25">
      <c r="A36" s="449"/>
      <c r="B36" s="449"/>
      <c r="C36" s="449"/>
      <c r="D36" s="449"/>
      <c r="E36" s="449"/>
      <c r="F36" s="449"/>
      <c r="G36" s="449"/>
      <c r="H36" s="449"/>
      <c r="I36" s="449"/>
    </row>
    <row r="37" spans="1:9" s="453" customFormat="1" ht="15.75" x14ac:dyDescent="0.25">
      <c r="A37" s="451"/>
      <c r="B37" s="451"/>
      <c r="C37" s="451" t="s">
        <v>1096</v>
      </c>
      <c r="D37" s="451"/>
      <c r="E37" s="451"/>
      <c r="F37" s="451"/>
      <c r="G37" s="451"/>
      <c r="H37" s="451"/>
      <c r="I37" s="452"/>
    </row>
    <row r="38" spans="1:9" s="456" customFormat="1" ht="15.75" x14ac:dyDescent="0.25">
      <c r="A38" s="454"/>
      <c r="B38" s="454"/>
      <c r="C38" s="454" t="s">
        <v>1097</v>
      </c>
      <c r="D38" s="454"/>
      <c r="E38" s="454"/>
      <c r="F38" s="454"/>
      <c r="G38" s="454"/>
      <c r="H38" s="454"/>
      <c r="I38" s="455"/>
    </row>
    <row r="39" spans="1:9" s="456" customFormat="1" ht="15.75" x14ac:dyDescent="0.25">
      <c r="A39" s="457"/>
      <c r="B39" s="457"/>
      <c r="C39" s="457"/>
      <c r="D39" s="457"/>
      <c r="E39" s="457"/>
      <c r="F39" s="457"/>
      <c r="G39" s="457"/>
      <c r="H39" s="457"/>
      <c r="I39" s="458"/>
    </row>
    <row r="47" spans="1:9" s="459" customFormat="1" ht="60" x14ac:dyDescent="0.25">
      <c r="A47" s="459" t="s">
        <v>1098</v>
      </c>
      <c r="B47" s="460" t="s">
        <v>1099</v>
      </c>
      <c r="C47" s="460" t="s">
        <v>1100</v>
      </c>
      <c r="D47" s="460" t="s">
        <v>1101</v>
      </c>
      <c r="E47" s="460" t="s">
        <v>1102</v>
      </c>
      <c r="F47" s="460" t="s">
        <v>1103</v>
      </c>
    </row>
    <row r="48" spans="1:9" customFormat="1" x14ac:dyDescent="0.25">
      <c r="A48" s="461" t="s">
        <v>1092</v>
      </c>
      <c r="B48" s="460">
        <v>22829288.005175963</v>
      </c>
      <c r="C48" s="460">
        <v>200268.26</v>
      </c>
      <c r="D48" s="460">
        <v>23054198.355175965</v>
      </c>
      <c r="E48" s="460">
        <v>199175.78</v>
      </c>
      <c r="F48" s="460">
        <v>11428075.470000006</v>
      </c>
    </row>
    <row r="49" spans="1:6" customFormat="1" x14ac:dyDescent="0.25">
      <c r="A49" s="461" t="s">
        <v>1093</v>
      </c>
      <c r="B49" s="460">
        <v>106803559.63276903</v>
      </c>
      <c r="C49" s="460">
        <v>11555120.009999998</v>
      </c>
      <c r="D49" s="460">
        <v>118358679.64276899</v>
      </c>
      <c r="E49" s="460">
        <v>7427664.4200000009</v>
      </c>
      <c r="F49" s="460">
        <v>45473198.399999991</v>
      </c>
    </row>
    <row r="50" spans="1:6" customFormat="1" x14ac:dyDescent="0.25">
      <c r="A50" s="461" t="s">
        <v>1104</v>
      </c>
      <c r="B50" s="460">
        <v>129632847.637945</v>
      </c>
      <c r="C50" s="460">
        <v>11755388.269999998</v>
      </c>
      <c r="D50" s="460">
        <v>141412877.99794495</v>
      </c>
      <c r="E50" s="460">
        <v>7626840.2000000011</v>
      </c>
      <c r="F50" s="460">
        <v>56901273.869999997</v>
      </c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A37:B37"/>
    <mergeCell ref="C37:H37"/>
    <mergeCell ref="A38:B38"/>
    <mergeCell ref="C38:H38"/>
    <mergeCell ref="A23:B23"/>
    <mergeCell ref="A24:C24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11:C11"/>
    <mergeCell ref="A12:C12"/>
    <mergeCell ref="A13:C13"/>
    <mergeCell ref="A14:C14"/>
    <mergeCell ref="A15:C15"/>
    <mergeCell ref="B16:C16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&amp;R26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7"/>
  <sheetViews>
    <sheetView showGridLines="0" topLeftCell="C10" workbookViewId="0">
      <selection activeCell="A19" sqref="A19"/>
    </sheetView>
  </sheetViews>
  <sheetFormatPr baseColWidth="10" defaultColWidth="10.85546875" defaultRowHeight="12.75" x14ac:dyDescent="0.2"/>
  <cols>
    <col min="1" max="1" width="13.85546875" style="456" customWidth="1"/>
    <col min="2" max="2" width="20.42578125" style="456" customWidth="1"/>
    <col min="3" max="3" width="10.85546875" style="456"/>
    <col min="4" max="4" width="21.7109375" style="456" customWidth="1"/>
    <col min="5" max="5" width="21.28515625" style="456" customWidth="1"/>
    <col min="6" max="6" width="21.7109375" style="456" customWidth="1"/>
    <col min="7" max="7" width="14.85546875" style="456" customWidth="1"/>
    <col min="8" max="8" width="16.42578125" style="456" customWidth="1"/>
    <col min="9" max="9" width="24.140625" style="456" customWidth="1"/>
    <col min="10" max="10" width="10.85546875" style="456"/>
    <col min="11" max="11" width="16.42578125" style="456" bestFit="1" customWidth="1"/>
    <col min="12" max="16384" width="10.85546875" style="456"/>
  </cols>
  <sheetData>
    <row r="2" spans="1:9" x14ac:dyDescent="0.2">
      <c r="A2" s="456" t="s">
        <v>1074</v>
      </c>
    </row>
    <row r="3" spans="1:9" ht="22.5" customHeight="1" thickBot="1" x14ac:dyDescent="0.25"/>
    <row r="4" spans="1:9" ht="15.75" x14ac:dyDescent="0.2">
      <c r="A4" s="397" t="s">
        <v>178</v>
      </c>
      <c r="B4" s="398"/>
      <c r="C4" s="398"/>
      <c r="D4" s="398"/>
      <c r="E4" s="398"/>
      <c r="F4" s="398"/>
      <c r="G4" s="398"/>
      <c r="H4" s="398"/>
      <c r="I4" s="406"/>
    </row>
    <row r="5" spans="1:9" ht="15.75" x14ac:dyDescent="0.2">
      <c r="A5" s="400" t="s">
        <v>1075</v>
      </c>
      <c r="B5" s="401"/>
      <c r="C5" s="401"/>
      <c r="D5" s="401"/>
      <c r="E5" s="401"/>
      <c r="F5" s="401"/>
      <c r="G5" s="401"/>
      <c r="H5" s="401"/>
      <c r="I5" s="411"/>
    </row>
    <row r="6" spans="1:9" ht="15.75" x14ac:dyDescent="0.2">
      <c r="A6" s="400" t="s">
        <v>1105</v>
      </c>
      <c r="B6" s="401"/>
      <c r="C6" s="401"/>
      <c r="D6" s="401"/>
      <c r="E6" s="401"/>
      <c r="F6" s="401"/>
      <c r="G6" s="401"/>
      <c r="H6" s="401"/>
      <c r="I6" s="411"/>
    </row>
    <row r="7" spans="1:9" ht="16.5" thickBot="1" x14ac:dyDescent="0.25">
      <c r="A7" s="403" t="str">
        <f>'ESTADO ANALITICO DE INGRESOS '!A7:I7</f>
        <v>DEL 01  DE ENERO AL 30 DE JUNIO DEL 2017.</v>
      </c>
      <c r="B7" s="404"/>
      <c r="C7" s="404"/>
      <c r="D7" s="404"/>
      <c r="E7" s="404"/>
      <c r="F7" s="404"/>
      <c r="G7" s="404"/>
      <c r="H7" s="404"/>
      <c r="I7" s="415"/>
    </row>
    <row r="8" spans="1:9" ht="16.5" thickBot="1" x14ac:dyDescent="0.25">
      <c r="A8" s="462" t="s">
        <v>1106</v>
      </c>
      <c r="B8" s="463"/>
      <c r="C8" s="464"/>
      <c r="D8" s="403" t="s">
        <v>1078</v>
      </c>
      <c r="E8" s="404"/>
      <c r="F8" s="404"/>
      <c r="G8" s="404"/>
      <c r="H8" s="415"/>
      <c r="I8" s="465" t="s">
        <v>1079</v>
      </c>
    </row>
    <row r="9" spans="1:9" ht="32.25" thickBot="1" x14ac:dyDescent="0.25">
      <c r="A9" s="462"/>
      <c r="B9" s="463"/>
      <c r="C9" s="464"/>
      <c r="D9" s="412" t="s">
        <v>1080</v>
      </c>
      <c r="E9" s="413" t="s">
        <v>1081</v>
      </c>
      <c r="F9" s="412" t="s">
        <v>1082</v>
      </c>
      <c r="G9" s="412" t="s">
        <v>1083</v>
      </c>
      <c r="H9" s="412" t="s">
        <v>1084</v>
      </c>
      <c r="I9" s="414"/>
    </row>
    <row r="10" spans="1:9" ht="16.5" thickBot="1" x14ac:dyDescent="0.25">
      <c r="A10" s="466"/>
      <c r="B10" s="467"/>
      <c r="C10" s="468"/>
      <c r="D10" s="412">
        <v>-1</v>
      </c>
      <c r="E10" s="412">
        <v>-2</v>
      </c>
      <c r="F10" s="412" t="s">
        <v>1085</v>
      </c>
      <c r="G10" s="412">
        <v>-4</v>
      </c>
      <c r="H10" s="412">
        <v>-5</v>
      </c>
      <c r="I10" s="412" t="s">
        <v>1086</v>
      </c>
    </row>
    <row r="11" spans="1:9" x14ac:dyDescent="0.2">
      <c r="A11" s="469" t="s">
        <v>1107</v>
      </c>
      <c r="B11" s="470"/>
      <c r="C11" s="471"/>
      <c r="D11" s="426"/>
      <c r="E11" s="426"/>
      <c r="F11" s="426"/>
      <c r="G11" s="426"/>
      <c r="H11" s="426"/>
      <c r="I11" s="426"/>
    </row>
    <row r="12" spans="1:9" x14ac:dyDescent="0.2">
      <c r="A12" s="423"/>
      <c r="B12" s="424" t="s">
        <v>58</v>
      </c>
      <c r="C12" s="425"/>
      <c r="D12" s="472"/>
      <c r="E12" s="426"/>
      <c r="F12" s="426"/>
      <c r="G12" s="426"/>
      <c r="H12" s="426"/>
      <c r="I12" s="426"/>
    </row>
    <row r="13" spans="1:9" x14ac:dyDescent="0.2">
      <c r="A13" s="423"/>
      <c r="B13" s="424" t="s">
        <v>1087</v>
      </c>
      <c r="C13" s="425"/>
      <c r="D13" s="472"/>
      <c r="E13" s="426"/>
      <c r="F13" s="426"/>
      <c r="G13" s="426"/>
      <c r="H13" s="426"/>
      <c r="I13" s="426"/>
    </row>
    <row r="14" spans="1:9" x14ac:dyDescent="0.2">
      <c r="A14" s="423"/>
      <c r="B14" s="424" t="s">
        <v>60</v>
      </c>
      <c r="C14" s="425"/>
      <c r="D14" s="472"/>
      <c r="E14" s="426"/>
      <c r="F14" s="426"/>
      <c r="G14" s="426"/>
      <c r="H14" s="426"/>
      <c r="I14" s="426"/>
    </row>
    <row r="15" spans="1:9" x14ac:dyDescent="0.2">
      <c r="A15" s="423"/>
      <c r="B15" s="424" t="s">
        <v>1088</v>
      </c>
      <c r="C15" s="425"/>
      <c r="D15" s="472"/>
      <c r="E15" s="426"/>
      <c r="F15" s="426"/>
      <c r="G15" s="426"/>
      <c r="H15" s="426"/>
      <c r="I15" s="426"/>
    </row>
    <row r="16" spans="1:9" x14ac:dyDescent="0.2">
      <c r="A16" s="423"/>
      <c r="B16" s="473" t="s">
        <v>1089</v>
      </c>
      <c r="C16" s="474"/>
      <c r="D16" s="472"/>
      <c r="E16" s="426"/>
      <c r="F16" s="426"/>
      <c r="G16" s="426"/>
      <c r="H16" s="426"/>
      <c r="I16" s="426"/>
    </row>
    <row r="17" spans="1:11" x14ac:dyDescent="0.2">
      <c r="A17" s="423"/>
      <c r="B17" s="473" t="s">
        <v>1090</v>
      </c>
      <c r="C17" s="474"/>
      <c r="D17" s="472"/>
      <c r="E17" s="426"/>
      <c r="F17" s="426"/>
      <c r="G17" s="426"/>
      <c r="H17" s="426"/>
      <c r="I17" s="426"/>
    </row>
    <row r="18" spans="1:11" x14ac:dyDescent="0.2">
      <c r="A18" s="423"/>
      <c r="B18" s="424" t="s">
        <v>1091</v>
      </c>
      <c r="C18" s="425"/>
      <c r="D18" s="472"/>
      <c r="E18" s="426"/>
      <c r="F18" s="426"/>
      <c r="G18" s="426"/>
      <c r="H18" s="426"/>
      <c r="I18" s="426"/>
    </row>
    <row r="19" spans="1:11" x14ac:dyDescent="0.2">
      <c r="A19" s="423"/>
      <c r="B19" s="473" t="s">
        <v>1089</v>
      </c>
      <c r="C19" s="474"/>
      <c r="D19" s="472"/>
      <c r="E19" s="426"/>
      <c r="F19" s="426"/>
      <c r="G19" s="426"/>
      <c r="H19" s="426"/>
      <c r="I19" s="426"/>
    </row>
    <row r="20" spans="1:11" x14ac:dyDescent="0.2">
      <c r="A20" s="423"/>
      <c r="B20" s="473" t="s">
        <v>1090</v>
      </c>
      <c r="C20" s="474"/>
      <c r="D20" s="472"/>
      <c r="E20" s="426"/>
      <c r="F20" s="426"/>
      <c r="G20" s="426"/>
      <c r="H20" s="426"/>
      <c r="I20" s="426"/>
    </row>
    <row r="21" spans="1:11" x14ac:dyDescent="0.2">
      <c r="A21" s="423"/>
      <c r="B21" s="424" t="s">
        <v>63</v>
      </c>
      <c r="C21" s="425"/>
      <c r="D21" s="472"/>
      <c r="E21" s="426"/>
      <c r="F21" s="426"/>
      <c r="G21" s="426"/>
      <c r="H21" s="426"/>
      <c r="I21" s="426"/>
    </row>
    <row r="22" spans="1:11" x14ac:dyDescent="0.2">
      <c r="A22" s="423"/>
      <c r="B22" s="424" t="s">
        <v>1093</v>
      </c>
      <c r="C22" s="425"/>
      <c r="D22" s="475"/>
      <c r="E22" s="429"/>
      <c r="F22" s="429"/>
      <c r="G22" s="429"/>
      <c r="H22" s="429"/>
      <c r="I22" s="429"/>
    </row>
    <row r="23" spans="1:11" x14ac:dyDescent="0.2">
      <c r="A23" s="423"/>
      <c r="B23" s="473"/>
      <c r="C23" s="474"/>
      <c r="D23" s="472"/>
      <c r="E23" s="426"/>
      <c r="F23" s="426"/>
      <c r="G23" s="426"/>
      <c r="H23" s="426"/>
      <c r="I23" s="426"/>
    </row>
    <row r="24" spans="1:11" x14ac:dyDescent="0.2">
      <c r="A24" s="476" t="s">
        <v>1108</v>
      </c>
      <c r="B24" s="477"/>
      <c r="C24" s="478"/>
      <c r="D24" s="472"/>
      <c r="E24" s="426"/>
      <c r="F24" s="426"/>
      <c r="G24" s="426"/>
      <c r="H24" s="426"/>
      <c r="I24" s="426"/>
      <c r="K24" s="479"/>
    </row>
    <row r="25" spans="1:11" x14ac:dyDescent="0.2">
      <c r="A25" s="480"/>
      <c r="B25" s="424" t="s">
        <v>59</v>
      </c>
      <c r="C25" s="425"/>
      <c r="D25" s="472"/>
      <c r="E25" s="426"/>
      <c r="F25" s="426"/>
      <c r="G25" s="426"/>
      <c r="H25" s="426"/>
      <c r="I25" s="426"/>
    </row>
    <row r="26" spans="1:11" x14ac:dyDescent="0.2">
      <c r="A26" s="423"/>
      <c r="B26" s="424" t="s">
        <v>1092</v>
      </c>
      <c r="C26" s="425"/>
      <c r="D26" s="429">
        <f>'ESTADO ANALITICO DE INGRESOS '!D21</f>
        <v>22829288.005175963</v>
      </c>
      <c r="E26" s="429">
        <f>'ESTADO ANALITICO DE INGRESOS '!E21</f>
        <v>200268.26</v>
      </c>
      <c r="F26" s="429">
        <f>+D26+E26</f>
        <v>23029556.265175965</v>
      </c>
      <c r="G26" s="429">
        <f>'ESTADO ANALITICO DE INGRESOS '!G21</f>
        <v>11428075.470000006</v>
      </c>
      <c r="H26" s="429">
        <f>G26</f>
        <v>11428075.470000006</v>
      </c>
      <c r="I26" s="429">
        <f>H26-D26</f>
        <v>-11401212.535175957</v>
      </c>
    </row>
    <row r="27" spans="1:11" x14ac:dyDescent="0.2">
      <c r="A27" s="423"/>
      <c r="B27" s="424" t="s">
        <v>1093</v>
      </c>
      <c r="C27" s="425"/>
      <c r="D27" s="429">
        <f>'ESTADO ANALITICO DE INGRESOS '!D23</f>
        <v>106803559.63276903</v>
      </c>
      <c r="E27" s="429">
        <f>'ESTADO ANALITICO DE INGRESOS '!E23</f>
        <v>11555120.009999998</v>
      </c>
      <c r="F27" s="429">
        <f>+D27+E27</f>
        <v>118358679.64276904</v>
      </c>
      <c r="G27" s="429">
        <f>'ESTADO ANALITICO DE INGRESOS '!G23</f>
        <v>45473198.399999991</v>
      </c>
      <c r="H27" s="429">
        <f>G27</f>
        <v>45473198.399999991</v>
      </c>
      <c r="I27" s="429">
        <f>H27-D27</f>
        <v>-61330361.232769042</v>
      </c>
      <c r="K27" s="481"/>
    </row>
    <row r="28" spans="1:11" x14ac:dyDescent="0.2">
      <c r="A28" s="423"/>
      <c r="B28" s="473"/>
      <c r="C28" s="474"/>
      <c r="D28" s="426"/>
      <c r="E28" s="426"/>
      <c r="F28" s="426"/>
      <c r="G28" s="426"/>
      <c r="H28" s="426"/>
      <c r="I28" s="426"/>
      <c r="K28" s="481"/>
    </row>
    <row r="29" spans="1:11" x14ac:dyDescent="0.2">
      <c r="A29" s="476" t="s">
        <v>1109</v>
      </c>
      <c r="B29" s="477"/>
      <c r="C29" s="478"/>
      <c r="D29" s="426"/>
      <c r="E29" s="426"/>
      <c r="F29" s="426"/>
      <c r="G29" s="426"/>
      <c r="H29" s="426"/>
      <c r="I29" s="426"/>
      <c r="K29" s="482"/>
    </row>
    <row r="30" spans="1:11" x14ac:dyDescent="0.2">
      <c r="A30" s="423"/>
      <c r="B30" s="424" t="s">
        <v>1094</v>
      </c>
      <c r="C30" s="425"/>
      <c r="D30" s="472"/>
      <c r="E30" s="426"/>
      <c r="F30" s="426"/>
      <c r="G30" s="426"/>
      <c r="H30" s="426"/>
      <c r="I30" s="426"/>
      <c r="K30" s="483"/>
    </row>
    <row r="31" spans="1:11" ht="13.5" thickBot="1" x14ac:dyDescent="0.25">
      <c r="A31" s="434"/>
      <c r="B31" s="484"/>
      <c r="C31" s="485"/>
      <c r="D31" s="437"/>
      <c r="E31" s="437"/>
      <c r="F31" s="437"/>
      <c r="G31" s="437"/>
      <c r="H31" s="437"/>
      <c r="I31" s="437"/>
      <c r="K31" s="481"/>
    </row>
    <row r="32" spans="1:11" ht="13.5" thickBot="1" x14ac:dyDescent="0.25">
      <c r="A32" s="486"/>
      <c r="B32" s="439"/>
      <c r="C32" s="438" t="s">
        <v>104</v>
      </c>
      <c r="D32" s="440">
        <f t="shared" ref="D32:I32" si="0">SUM(D11:D31)</f>
        <v>129632847.637945</v>
      </c>
      <c r="E32" s="440">
        <f t="shared" si="0"/>
        <v>11755388.269999998</v>
      </c>
      <c r="F32" s="440">
        <f t="shared" si="0"/>
        <v>141388235.90794501</v>
      </c>
      <c r="G32" s="440">
        <f t="shared" si="0"/>
        <v>56901273.869999997</v>
      </c>
      <c r="H32" s="440">
        <f t="shared" si="0"/>
        <v>56901273.869999997</v>
      </c>
      <c r="I32" s="441">
        <f t="shared" si="0"/>
        <v>-72731573.767944992</v>
      </c>
    </row>
    <row r="33" spans="1:11" ht="13.5" thickBot="1" x14ac:dyDescent="0.25">
      <c r="A33" s="442"/>
      <c r="B33" s="442"/>
      <c r="C33" s="442"/>
      <c r="D33" s="443"/>
      <c r="E33" s="443"/>
      <c r="F33" s="443"/>
      <c r="G33" s="444" t="s">
        <v>1095</v>
      </c>
      <c r="H33" s="445"/>
      <c r="I33" s="446"/>
    </row>
    <row r="34" spans="1:11" x14ac:dyDescent="0.2">
      <c r="A34" s="487"/>
      <c r="B34" s="487"/>
      <c r="C34" s="487"/>
      <c r="D34" s="487"/>
      <c r="E34" s="487"/>
      <c r="F34" s="487"/>
      <c r="G34" s="487"/>
      <c r="H34" s="487"/>
      <c r="I34" s="487"/>
    </row>
    <row r="35" spans="1:11" x14ac:dyDescent="0.2">
      <c r="D35" s="479"/>
      <c r="K35" s="479"/>
    </row>
    <row r="36" spans="1:11" x14ac:dyDescent="0.2">
      <c r="D36" s="479"/>
    </row>
    <row r="37" spans="1:11" x14ac:dyDescent="0.2">
      <c r="F37" s="479"/>
    </row>
    <row r="43" spans="1:11" s="453" customFormat="1" ht="15" customHeight="1" x14ac:dyDescent="0.2">
      <c r="A43" s="456"/>
      <c r="B43" s="456"/>
      <c r="C43" s="456"/>
      <c r="D43" s="456"/>
      <c r="E43" s="456"/>
      <c r="F43" s="456"/>
      <c r="G43" s="456"/>
      <c r="H43" s="456"/>
      <c r="I43" s="456"/>
    </row>
    <row r="44" spans="1:11" x14ac:dyDescent="0.2">
      <c r="J44" s="488"/>
    </row>
    <row r="46" spans="1:11" ht="15.75" x14ac:dyDescent="0.25">
      <c r="A46" s="489"/>
      <c r="B46" s="489"/>
      <c r="C46" s="489"/>
      <c r="D46" s="451" t="s">
        <v>1096</v>
      </c>
      <c r="E46" s="451"/>
      <c r="F46" s="451"/>
      <c r="G46" s="451"/>
      <c r="H46" s="451"/>
    </row>
    <row r="47" spans="1:11" ht="15.75" x14ac:dyDescent="0.25">
      <c r="A47" s="455"/>
      <c r="B47" s="455"/>
      <c r="C47" s="455"/>
      <c r="D47" s="454" t="s">
        <v>1097</v>
      </c>
      <c r="E47" s="454"/>
      <c r="F47" s="454"/>
      <c r="G47" s="454"/>
      <c r="H47" s="454"/>
    </row>
  </sheetData>
  <mergeCells count="32">
    <mergeCell ref="D47:H47"/>
    <mergeCell ref="A29:C29"/>
    <mergeCell ref="B30:C30"/>
    <mergeCell ref="B31:C31"/>
    <mergeCell ref="I32:I33"/>
    <mergeCell ref="G33:H33"/>
    <mergeCell ref="D46:H46"/>
    <mergeCell ref="B23:C23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A11:C11"/>
    <mergeCell ref="B12:C12"/>
    <mergeCell ref="B13:C13"/>
    <mergeCell ref="B14:C14"/>
    <mergeCell ref="B15:C15"/>
    <mergeCell ref="B16:C16"/>
    <mergeCell ref="A4:I4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61"/>
  <sheetViews>
    <sheetView showGridLines="0" view="pageBreakPreview" topLeftCell="B39" zoomScaleSheetLayoutView="100" workbookViewId="0">
      <selection activeCell="A19" sqref="A19"/>
    </sheetView>
  </sheetViews>
  <sheetFormatPr baseColWidth="10" defaultColWidth="26.42578125" defaultRowHeight="20.25" x14ac:dyDescent="0.3"/>
  <cols>
    <col min="1" max="1" width="33.7109375" style="456" customWidth="1"/>
    <col min="2" max="2" width="49.85546875" style="456" customWidth="1"/>
    <col min="3" max="3" width="20" style="456" customWidth="1"/>
    <col min="4" max="4" width="19.140625" style="490" customWidth="1"/>
    <col min="5" max="5" width="18.42578125" style="456" customWidth="1"/>
    <col min="6" max="6" width="17" style="456" customWidth="1"/>
    <col min="7" max="8" width="16.42578125" style="456" customWidth="1"/>
    <col min="9" max="10" width="17.28515625" style="479" customWidth="1"/>
    <col min="11" max="11" width="30.7109375" style="519" customWidth="1"/>
    <col min="12" max="16384" width="26.42578125" style="456"/>
  </cols>
  <sheetData>
    <row r="2" spans="1:8" x14ac:dyDescent="0.3">
      <c r="A2" s="456" t="s">
        <v>1074</v>
      </c>
    </row>
    <row r="3" spans="1:8" x14ac:dyDescent="0.3">
      <c r="G3" s="453"/>
    </row>
    <row r="4" spans="1:8" ht="21" thickBot="1" x14ac:dyDescent="0.35"/>
    <row r="5" spans="1:8" x14ac:dyDescent="0.3">
      <c r="A5" s="491" t="s">
        <v>178</v>
      </c>
      <c r="B5" s="492"/>
      <c r="C5" s="492"/>
      <c r="D5" s="492"/>
      <c r="E5" s="492"/>
      <c r="F5" s="492"/>
      <c r="G5" s="492"/>
      <c r="H5" s="493"/>
    </row>
    <row r="6" spans="1:8" x14ac:dyDescent="0.3">
      <c r="A6" s="494" t="s">
        <v>1110</v>
      </c>
      <c r="B6" s="495"/>
      <c r="C6" s="495"/>
      <c r="D6" s="495"/>
      <c r="E6" s="495"/>
      <c r="F6" s="495"/>
      <c r="G6" s="495"/>
      <c r="H6" s="496"/>
    </row>
    <row r="7" spans="1:8" x14ac:dyDescent="0.3">
      <c r="A7" s="494" t="s">
        <v>1111</v>
      </c>
      <c r="B7" s="495"/>
      <c r="C7" s="495"/>
      <c r="D7" s="495"/>
      <c r="E7" s="495"/>
      <c r="F7" s="495"/>
      <c r="G7" s="495"/>
      <c r="H7" s="496"/>
    </row>
    <row r="8" spans="1:8" ht="21" thickBot="1" x14ac:dyDescent="0.35">
      <c r="A8" s="497" t="str">
        <f>'EDO ANA.  DE ING.   X FINANCIAM'!A7:I7</f>
        <v>DEL 01  DE ENERO AL 30 DE JUNIO DEL 2017.</v>
      </c>
      <c r="B8" s="498"/>
      <c r="C8" s="498"/>
      <c r="D8" s="498"/>
      <c r="E8" s="498"/>
      <c r="F8" s="498"/>
      <c r="G8" s="498"/>
      <c r="H8" s="499"/>
    </row>
    <row r="9" spans="1:8" ht="21" thickBot="1" x14ac:dyDescent="0.35">
      <c r="A9" s="500" t="s">
        <v>100</v>
      </c>
      <c r="B9" s="501"/>
      <c r="C9" s="502" t="s">
        <v>1112</v>
      </c>
      <c r="D9" s="503"/>
      <c r="E9" s="503"/>
      <c r="F9" s="503"/>
      <c r="G9" s="504"/>
      <c r="H9" s="505" t="s">
        <v>1113</v>
      </c>
    </row>
    <row r="10" spans="1:8" ht="32.25" customHeight="1" thickBot="1" x14ac:dyDescent="0.35">
      <c r="A10" s="506"/>
      <c r="B10" s="507"/>
      <c r="C10" s="508" t="s">
        <v>1114</v>
      </c>
      <c r="D10" s="508" t="s">
        <v>1115</v>
      </c>
      <c r="E10" s="508" t="s">
        <v>1082</v>
      </c>
      <c r="F10" s="508" t="s">
        <v>1083</v>
      </c>
      <c r="G10" s="508" t="s">
        <v>1116</v>
      </c>
      <c r="H10" s="509"/>
    </row>
    <row r="11" spans="1:8" ht="21" thickBot="1" x14ac:dyDescent="0.35">
      <c r="A11" s="510"/>
      <c r="B11" s="511"/>
      <c r="C11" s="508">
        <v>1</v>
      </c>
      <c r="D11" s="508">
        <v>2</v>
      </c>
      <c r="E11" s="508" t="s">
        <v>1117</v>
      </c>
      <c r="F11" s="508">
        <v>4</v>
      </c>
      <c r="G11" s="508">
        <v>5</v>
      </c>
      <c r="H11" s="508" t="s">
        <v>1118</v>
      </c>
    </row>
    <row r="12" spans="1:8" hidden="1" x14ac:dyDescent="0.3">
      <c r="A12" s="512" t="s">
        <v>1119</v>
      </c>
      <c r="B12" s="512" t="s">
        <v>1120</v>
      </c>
      <c r="C12" s="513"/>
      <c r="D12" s="513"/>
      <c r="E12" s="513"/>
      <c r="F12" s="513"/>
      <c r="G12" s="513"/>
      <c r="H12" s="514"/>
    </row>
    <row r="13" spans="1:8" hidden="1" x14ac:dyDescent="0.3">
      <c r="A13" s="513"/>
      <c r="B13" s="513"/>
      <c r="C13" s="513"/>
      <c r="D13" s="513"/>
      <c r="E13" s="513"/>
      <c r="F13" s="513"/>
      <c r="G13" s="513"/>
      <c r="H13" s="514"/>
    </row>
    <row r="14" spans="1:8" s="459" customFormat="1" ht="39" hidden="1" x14ac:dyDescent="0.25">
      <c r="A14" s="512" t="s">
        <v>1121</v>
      </c>
      <c r="B14" s="512" t="s">
        <v>1122</v>
      </c>
      <c r="C14" s="515" t="s">
        <v>1099</v>
      </c>
      <c r="D14" s="512" t="s">
        <v>1123</v>
      </c>
      <c r="E14" s="512" t="s">
        <v>1101</v>
      </c>
      <c r="F14" s="512" t="s">
        <v>1124</v>
      </c>
      <c r="G14" s="512" t="s">
        <v>1125</v>
      </c>
      <c r="H14" s="512" t="s">
        <v>1126</v>
      </c>
    </row>
    <row r="15" spans="1:8" customFormat="1" ht="15" x14ac:dyDescent="0.25">
      <c r="A15" s="512" t="s">
        <v>1127</v>
      </c>
      <c r="B15" s="512" t="s">
        <v>1128</v>
      </c>
      <c r="C15" s="515">
        <v>11926896.313576976</v>
      </c>
      <c r="D15" s="515">
        <v>438847.63</v>
      </c>
      <c r="E15" s="515">
        <v>12365743.943576975</v>
      </c>
      <c r="F15" s="515">
        <v>4046772.8999999994</v>
      </c>
      <c r="G15" s="515">
        <v>4046772.8999999994</v>
      </c>
      <c r="H15" s="515">
        <v>8318971.0435769754</v>
      </c>
    </row>
    <row r="16" spans="1:8" customFormat="1" ht="15" x14ac:dyDescent="0.25">
      <c r="A16" s="512"/>
      <c r="B16" s="512" t="s">
        <v>1129</v>
      </c>
      <c r="C16" s="515">
        <v>2704779</v>
      </c>
      <c r="D16" s="515">
        <v>4543.4500000000007</v>
      </c>
      <c r="E16" s="515">
        <v>2709322.4499999997</v>
      </c>
      <c r="F16" s="515">
        <v>1300467.1599999997</v>
      </c>
      <c r="G16" s="515">
        <v>1300467.1599999997</v>
      </c>
      <c r="H16" s="515">
        <v>1408855.2900000003</v>
      </c>
    </row>
    <row r="17" spans="1:8" customFormat="1" ht="15" x14ac:dyDescent="0.25">
      <c r="A17" s="512"/>
      <c r="B17" s="512" t="s">
        <v>1130</v>
      </c>
      <c r="C17" s="515">
        <v>3135428.0966000115</v>
      </c>
      <c r="D17" s="515">
        <v>0</v>
      </c>
      <c r="E17" s="515">
        <v>3135428.0966000115</v>
      </c>
      <c r="F17" s="515">
        <v>0</v>
      </c>
      <c r="G17" s="515">
        <v>0</v>
      </c>
      <c r="H17" s="515">
        <v>3135428.0966000115</v>
      </c>
    </row>
    <row r="18" spans="1:8" x14ac:dyDescent="0.3">
      <c r="A18" s="512"/>
      <c r="B18" s="512" t="s">
        <v>1131</v>
      </c>
      <c r="C18" s="515">
        <v>17932659.412005503</v>
      </c>
      <c r="D18" s="515">
        <v>-285751.37999999995</v>
      </c>
      <c r="E18" s="515">
        <v>17646908.0320055</v>
      </c>
      <c r="F18" s="515">
        <v>1344802.3599999989</v>
      </c>
      <c r="G18" s="515">
        <v>1344802.3599999989</v>
      </c>
      <c r="H18" s="515">
        <v>16302105.672005503</v>
      </c>
    </row>
    <row r="19" spans="1:8" x14ac:dyDescent="0.3">
      <c r="A19" s="512"/>
      <c r="B19" s="512" t="s">
        <v>1132</v>
      </c>
      <c r="C19" s="515">
        <v>52387512.653530002</v>
      </c>
      <c r="D19" s="515">
        <v>363111.73999999993</v>
      </c>
      <c r="E19" s="515">
        <v>52750624.393530004</v>
      </c>
      <c r="F19" s="515">
        <v>25636215.889999982</v>
      </c>
      <c r="G19" s="515">
        <v>25636215.889999982</v>
      </c>
      <c r="H19" s="515">
        <v>27114408.503530018</v>
      </c>
    </row>
    <row r="20" spans="1:8" x14ac:dyDescent="0.3">
      <c r="A20" s="512"/>
      <c r="B20" s="512" t="s">
        <v>1133</v>
      </c>
      <c r="C20" s="515">
        <v>0</v>
      </c>
      <c r="D20" s="515">
        <v>40615</v>
      </c>
      <c r="E20" s="515">
        <v>40615</v>
      </c>
      <c r="F20" s="515">
        <v>40615</v>
      </c>
      <c r="G20" s="515">
        <v>40615</v>
      </c>
      <c r="H20" s="515">
        <v>0</v>
      </c>
    </row>
    <row r="21" spans="1:8" x14ac:dyDescent="0.3">
      <c r="A21" s="512"/>
      <c r="B21" s="512" t="s">
        <v>1134</v>
      </c>
      <c r="C21" s="515">
        <v>11287720.577187467</v>
      </c>
      <c r="D21" s="515">
        <v>-392610.63000000006</v>
      </c>
      <c r="E21" s="515">
        <v>10895109.947187467</v>
      </c>
      <c r="F21" s="515">
        <v>4805105.4500000011</v>
      </c>
      <c r="G21" s="515">
        <v>4805105.4500000011</v>
      </c>
      <c r="H21" s="515">
        <v>6090004.4971874664</v>
      </c>
    </row>
    <row r="22" spans="1:8" x14ac:dyDescent="0.3">
      <c r="A22" s="512" t="s">
        <v>1135</v>
      </c>
      <c r="B22" s="512"/>
      <c r="C22" s="515">
        <v>99374996.052899957</v>
      </c>
      <c r="D22" s="515">
        <v>168755.80999999988</v>
      </c>
      <c r="E22" s="515">
        <v>99543751.862899959</v>
      </c>
      <c r="F22" s="515">
        <v>37173978.759999983</v>
      </c>
      <c r="G22" s="515">
        <v>37173978.759999983</v>
      </c>
      <c r="H22" s="515">
        <v>62369773.102899969</v>
      </c>
    </row>
    <row r="23" spans="1:8" x14ac:dyDescent="0.3">
      <c r="A23" s="512" t="s">
        <v>1136</v>
      </c>
      <c r="B23" s="512" t="s">
        <v>1137</v>
      </c>
      <c r="C23" s="515">
        <v>446930.66715031513</v>
      </c>
      <c r="D23" s="515">
        <v>-4810.1099999999997</v>
      </c>
      <c r="E23" s="515">
        <v>442120.55715031514</v>
      </c>
      <c r="F23" s="515">
        <v>189780.21000000002</v>
      </c>
      <c r="G23" s="515">
        <v>189780.21000000002</v>
      </c>
      <c r="H23" s="515">
        <v>252340.34715031509</v>
      </c>
    </row>
    <row r="24" spans="1:8" x14ac:dyDescent="0.3">
      <c r="A24" s="512"/>
      <c r="B24" s="512" t="s">
        <v>1138</v>
      </c>
      <c r="C24" s="515">
        <v>1311802.6324649313</v>
      </c>
      <c r="D24" s="515">
        <v>0</v>
      </c>
      <c r="E24" s="515">
        <v>1311802.6324649313</v>
      </c>
      <c r="F24" s="515">
        <v>497826.9299999997</v>
      </c>
      <c r="G24" s="515">
        <v>497826.9299999997</v>
      </c>
      <c r="H24" s="515">
        <v>813975.70246493176</v>
      </c>
    </row>
    <row r="25" spans="1:8" x14ac:dyDescent="0.3">
      <c r="A25" s="512"/>
      <c r="B25" s="512" t="s">
        <v>1139</v>
      </c>
      <c r="C25" s="515">
        <v>183183.64838748911</v>
      </c>
      <c r="D25" s="515">
        <v>897823.2</v>
      </c>
      <c r="E25" s="515">
        <v>1081006.8483874891</v>
      </c>
      <c r="F25" s="515">
        <v>382148.51</v>
      </c>
      <c r="G25" s="515">
        <v>382148.51</v>
      </c>
      <c r="H25" s="515">
        <v>698858.3383874892</v>
      </c>
    </row>
    <row r="26" spans="1:8" x14ac:dyDescent="0.3">
      <c r="A26" s="512"/>
      <c r="B26" s="512" t="s">
        <v>1140</v>
      </c>
      <c r="C26" s="515">
        <v>957841.14317408099</v>
      </c>
      <c r="D26" s="515">
        <v>246916.69</v>
      </c>
      <c r="E26" s="515">
        <v>1204757.8331740808</v>
      </c>
      <c r="F26" s="515">
        <v>592722.33999999973</v>
      </c>
      <c r="G26" s="515">
        <v>592722.33999999973</v>
      </c>
      <c r="H26" s="515">
        <v>612035.49317408109</v>
      </c>
    </row>
    <row r="27" spans="1:8" x14ac:dyDescent="0.3">
      <c r="A27" s="512"/>
      <c r="B27" s="512" t="s">
        <v>1141</v>
      </c>
      <c r="C27" s="515">
        <v>767450.94357547897</v>
      </c>
      <c r="D27" s="515">
        <v>1582.9899999999943</v>
      </c>
      <c r="E27" s="515">
        <v>769033.93357547885</v>
      </c>
      <c r="F27" s="515">
        <v>411389.83000000007</v>
      </c>
      <c r="G27" s="515">
        <v>411389.83000000007</v>
      </c>
      <c r="H27" s="515">
        <v>357644.10357547889</v>
      </c>
    </row>
    <row r="28" spans="1:8" x14ac:dyDescent="0.3">
      <c r="A28" s="512"/>
      <c r="B28" s="512" t="s">
        <v>1142</v>
      </c>
      <c r="C28" s="515">
        <v>433223.15073052701</v>
      </c>
      <c r="D28" s="515">
        <v>0</v>
      </c>
      <c r="E28" s="515">
        <v>433223.15073052701</v>
      </c>
      <c r="F28" s="515">
        <v>249730.57</v>
      </c>
      <c r="G28" s="515">
        <v>249730.57</v>
      </c>
      <c r="H28" s="515">
        <v>183492.58073052706</v>
      </c>
    </row>
    <row r="29" spans="1:8" x14ac:dyDescent="0.3">
      <c r="A29" s="512" t="s">
        <v>1143</v>
      </c>
      <c r="B29" s="512"/>
      <c r="C29" s="515">
        <v>4100432.1854828228</v>
      </c>
      <c r="D29" s="515">
        <v>1141512.77</v>
      </c>
      <c r="E29" s="515">
        <v>5241944.9554828228</v>
      </c>
      <c r="F29" s="515">
        <v>2323598.3899999992</v>
      </c>
      <c r="G29" s="515">
        <v>2323598.3899999992</v>
      </c>
      <c r="H29" s="515">
        <v>2918346.5654828232</v>
      </c>
    </row>
    <row r="30" spans="1:8" x14ac:dyDescent="0.3">
      <c r="A30" s="512" t="s">
        <v>1144</v>
      </c>
      <c r="B30" s="512" t="s">
        <v>1145</v>
      </c>
      <c r="C30" s="515"/>
      <c r="D30" s="515">
        <v>0</v>
      </c>
      <c r="E30" s="515">
        <v>0</v>
      </c>
      <c r="F30" s="515">
        <v>0</v>
      </c>
      <c r="G30" s="515">
        <v>0</v>
      </c>
      <c r="H30" s="515">
        <v>0</v>
      </c>
    </row>
    <row r="31" spans="1:8" x14ac:dyDescent="0.3">
      <c r="A31" s="512"/>
      <c r="B31" s="512" t="s">
        <v>1146</v>
      </c>
      <c r="C31" s="515">
        <v>2599812.5313881803</v>
      </c>
      <c r="D31" s="515">
        <v>8258.14</v>
      </c>
      <c r="E31" s="515">
        <v>2608070.67138818</v>
      </c>
      <c r="F31" s="515">
        <v>1302825.1100000001</v>
      </c>
      <c r="G31" s="515">
        <v>1302825.1100000001</v>
      </c>
      <c r="H31" s="515">
        <v>1305245.5613881801</v>
      </c>
    </row>
    <row r="32" spans="1:8" x14ac:dyDescent="0.3">
      <c r="A32" s="512"/>
      <c r="B32" s="512" t="s">
        <v>1147</v>
      </c>
      <c r="C32" s="515">
        <v>2496628.6677413261</v>
      </c>
      <c r="D32" s="515">
        <v>43671.6</v>
      </c>
      <c r="E32" s="515">
        <v>2540300.2677413267</v>
      </c>
      <c r="F32" s="515">
        <v>1373830.8600000229</v>
      </c>
      <c r="G32" s="515">
        <v>1373830.8600000229</v>
      </c>
      <c r="H32" s="515">
        <v>1166469.4077413031</v>
      </c>
    </row>
    <row r="33" spans="1:8" x14ac:dyDescent="0.3">
      <c r="A33" s="512"/>
      <c r="B33" s="512" t="s">
        <v>1148</v>
      </c>
      <c r="C33" s="515">
        <v>843704.47281495063</v>
      </c>
      <c r="D33" s="515">
        <v>371500</v>
      </c>
      <c r="E33" s="515">
        <v>1215204.4728149506</v>
      </c>
      <c r="F33" s="515">
        <v>727970.71</v>
      </c>
      <c r="G33" s="515">
        <v>727970.71</v>
      </c>
      <c r="H33" s="515">
        <v>487233.76281495066</v>
      </c>
    </row>
    <row r="34" spans="1:8" x14ac:dyDescent="0.3">
      <c r="A34" s="512"/>
      <c r="B34" s="512" t="s">
        <v>1149</v>
      </c>
      <c r="C34" s="515">
        <v>167464.99518948494</v>
      </c>
      <c r="D34" s="515">
        <v>0</v>
      </c>
      <c r="E34" s="515">
        <v>167464.99518948494</v>
      </c>
      <c r="F34" s="515">
        <v>73167.639999999985</v>
      </c>
      <c r="G34" s="515">
        <v>73167.639999999985</v>
      </c>
      <c r="H34" s="515">
        <v>94297.355189484952</v>
      </c>
    </row>
    <row r="35" spans="1:8" x14ac:dyDescent="0.3">
      <c r="A35" s="512"/>
      <c r="B35" s="512" t="s">
        <v>1150</v>
      </c>
      <c r="C35" s="515">
        <v>2786801.5231712135</v>
      </c>
      <c r="D35" s="515">
        <v>54132.19</v>
      </c>
      <c r="E35" s="515">
        <v>2840933.7131712134</v>
      </c>
      <c r="F35" s="515">
        <v>1190764.4099999999</v>
      </c>
      <c r="G35" s="515">
        <v>1190764.4099999999</v>
      </c>
      <c r="H35" s="515">
        <v>1650169.3031712133</v>
      </c>
    </row>
    <row r="36" spans="1:8" x14ac:dyDescent="0.3">
      <c r="A36" s="512"/>
      <c r="B36" s="512" t="s">
        <v>1151</v>
      </c>
      <c r="C36" s="515">
        <v>1077607.1941407875</v>
      </c>
      <c r="D36" s="515">
        <v>20795.660000000003</v>
      </c>
      <c r="E36" s="515">
        <v>1098402.8541407874</v>
      </c>
      <c r="F36" s="515">
        <v>663771.30000000005</v>
      </c>
      <c r="G36" s="515">
        <v>663771.30000000005</v>
      </c>
      <c r="H36" s="515">
        <v>434631.55414078751</v>
      </c>
    </row>
    <row r="37" spans="1:8" x14ac:dyDescent="0.3">
      <c r="A37" s="512"/>
      <c r="B37" s="512" t="s">
        <v>1152</v>
      </c>
      <c r="C37" s="515">
        <v>524288.57067792839</v>
      </c>
      <c r="D37" s="515">
        <v>187180.56999999995</v>
      </c>
      <c r="E37" s="515">
        <v>711469.14067792834</v>
      </c>
      <c r="F37" s="515">
        <v>257158.2</v>
      </c>
      <c r="G37" s="515">
        <v>257158.2</v>
      </c>
      <c r="H37" s="515">
        <v>454310.94067792839</v>
      </c>
    </row>
    <row r="38" spans="1:8" x14ac:dyDescent="0.3">
      <c r="A38" s="512"/>
      <c r="B38" s="512" t="s">
        <v>1153</v>
      </c>
      <c r="C38" s="515">
        <v>1591852.5673663456</v>
      </c>
      <c r="D38" s="515">
        <v>25838.1</v>
      </c>
      <c r="E38" s="515">
        <v>1617690.6673663456</v>
      </c>
      <c r="F38" s="515">
        <v>460928.36</v>
      </c>
      <c r="G38" s="515">
        <v>460928.36</v>
      </c>
      <c r="H38" s="515">
        <v>1156762.3073663455</v>
      </c>
    </row>
    <row r="39" spans="1:8" x14ac:dyDescent="0.3">
      <c r="A39" s="512"/>
      <c r="B39" s="512" t="s">
        <v>1154</v>
      </c>
      <c r="C39" s="515">
        <v>10399653.877072006</v>
      </c>
      <c r="D39" s="515">
        <v>264964.34999999998</v>
      </c>
      <c r="E39" s="515">
        <v>10664618.227072008</v>
      </c>
      <c r="F39" s="515">
        <v>5812170.0399999833</v>
      </c>
      <c r="G39" s="515">
        <v>5812170.0399999833</v>
      </c>
      <c r="H39" s="515">
        <v>4852448.1870720219</v>
      </c>
    </row>
    <row r="40" spans="1:8" x14ac:dyDescent="0.3">
      <c r="A40" s="512" t="s">
        <v>1155</v>
      </c>
      <c r="B40" s="512"/>
      <c r="C40" s="515">
        <v>22487814.399562225</v>
      </c>
      <c r="D40" s="515">
        <v>976340.60999999987</v>
      </c>
      <c r="E40" s="515">
        <v>23464155.009562224</v>
      </c>
      <c r="F40" s="515">
        <v>11862586.630000006</v>
      </c>
      <c r="G40" s="515">
        <v>11862586.630000006</v>
      </c>
      <c r="H40" s="515">
        <v>11601568.379562216</v>
      </c>
    </row>
    <row r="41" spans="1:8" x14ac:dyDescent="0.3">
      <c r="A41" s="512" t="s">
        <v>1156</v>
      </c>
      <c r="B41" s="512" t="s">
        <v>1157</v>
      </c>
      <c r="C41" s="515">
        <v>3022307</v>
      </c>
      <c r="D41" s="515">
        <v>2814327.61</v>
      </c>
      <c r="E41" s="515">
        <v>5836634.6100000003</v>
      </c>
      <c r="F41" s="515">
        <v>1476825</v>
      </c>
      <c r="G41" s="515">
        <v>1476825</v>
      </c>
      <c r="H41" s="515">
        <v>4359809.6099999994</v>
      </c>
    </row>
    <row r="42" spans="1:8" x14ac:dyDescent="0.3">
      <c r="A42" s="512" t="s">
        <v>1158</v>
      </c>
      <c r="B42" s="512"/>
      <c r="C42" s="515">
        <v>3022307</v>
      </c>
      <c r="D42" s="515">
        <v>2814327.61</v>
      </c>
      <c r="E42" s="515">
        <v>5836634.6100000003</v>
      </c>
      <c r="F42" s="515">
        <v>1476825</v>
      </c>
      <c r="G42" s="515">
        <v>1476825</v>
      </c>
      <c r="H42" s="515">
        <v>4359809.6099999994</v>
      </c>
    </row>
    <row r="43" spans="1:8" x14ac:dyDescent="0.3">
      <c r="A43" s="512" t="s">
        <v>1159</v>
      </c>
      <c r="B43" s="512" t="s">
        <v>1160</v>
      </c>
      <c r="C43" s="515">
        <v>647298</v>
      </c>
      <c r="D43" s="515">
        <v>0</v>
      </c>
      <c r="E43" s="515">
        <v>647298</v>
      </c>
      <c r="F43" s="515">
        <v>178824</v>
      </c>
      <c r="G43" s="515">
        <v>178824</v>
      </c>
      <c r="H43" s="515">
        <v>468474</v>
      </c>
    </row>
    <row r="44" spans="1:8" x14ac:dyDescent="0.3">
      <c r="A44" s="512" t="s">
        <v>1161</v>
      </c>
      <c r="B44" s="512"/>
      <c r="C44" s="515">
        <v>647298</v>
      </c>
      <c r="D44" s="515">
        <v>0</v>
      </c>
      <c r="E44" s="515">
        <v>647298</v>
      </c>
      <c r="F44" s="515">
        <v>178824</v>
      </c>
      <c r="G44" s="515">
        <v>178824</v>
      </c>
      <c r="H44" s="515">
        <v>468474</v>
      </c>
    </row>
    <row r="45" spans="1:8" x14ac:dyDescent="0.3">
      <c r="A45" s="512" t="s">
        <v>1162</v>
      </c>
      <c r="B45" s="512" t="s">
        <v>1163</v>
      </c>
      <c r="C45" s="515">
        <v>0</v>
      </c>
      <c r="D45" s="515">
        <v>51576.12</v>
      </c>
      <c r="E45" s="515">
        <v>51576.12</v>
      </c>
      <c r="F45" s="515">
        <v>0</v>
      </c>
      <c r="G45" s="515">
        <v>0</v>
      </c>
      <c r="H45" s="515">
        <v>51576.12</v>
      </c>
    </row>
    <row r="46" spans="1:8" x14ac:dyDescent="0.3">
      <c r="A46" s="512"/>
      <c r="B46" s="512" t="s">
        <v>1145</v>
      </c>
      <c r="C46" s="515">
        <v>0</v>
      </c>
      <c r="D46" s="515">
        <v>2506270</v>
      </c>
      <c r="E46" s="515">
        <v>2506270</v>
      </c>
      <c r="F46" s="515">
        <v>1324218.1400000001</v>
      </c>
      <c r="G46" s="515">
        <v>1324218.1400000001</v>
      </c>
      <c r="H46" s="515">
        <v>1182051.8599999999</v>
      </c>
    </row>
    <row r="47" spans="1:8" x14ac:dyDescent="0.3">
      <c r="A47" s="512"/>
      <c r="B47" s="512" t="s">
        <v>1164</v>
      </c>
      <c r="C47" s="515">
        <v>0</v>
      </c>
      <c r="D47" s="515">
        <v>4121247.4399999995</v>
      </c>
      <c r="E47" s="515">
        <v>4121247.4399999995</v>
      </c>
      <c r="F47" s="515">
        <v>2561242.9499999997</v>
      </c>
      <c r="G47" s="515">
        <v>2561242.9499999997</v>
      </c>
      <c r="H47" s="515">
        <v>1560004.49</v>
      </c>
    </row>
    <row r="48" spans="1:8" x14ac:dyDescent="0.3">
      <c r="A48" s="512" t="s">
        <v>1165</v>
      </c>
      <c r="B48" s="512"/>
      <c r="C48" s="515">
        <v>0</v>
      </c>
      <c r="D48" s="515">
        <v>6679093.5599999996</v>
      </c>
      <c r="E48" s="515">
        <v>6679093.5599999996</v>
      </c>
      <c r="F48" s="515">
        <v>3885461.09</v>
      </c>
      <c r="G48" s="515">
        <v>3885461.09</v>
      </c>
      <c r="H48" s="515">
        <v>2793632.4699999997</v>
      </c>
    </row>
    <row r="49" spans="1:8" x14ac:dyDescent="0.3">
      <c r="A49" s="512" t="s">
        <v>1104</v>
      </c>
      <c r="B49" s="512"/>
      <c r="C49" s="515">
        <v>129632847.637945</v>
      </c>
      <c r="D49" s="515">
        <v>11780030.359999999</v>
      </c>
      <c r="E49" s="515">
        <v>141412877.99794501</v>
      </c>
      <c r="F49" s="515">
        <v>56901273.869999982</v>
      </c>
      <c r="G49" s="515">
        <v>56901273.869999982</v>
      </c>
      <c r="H49" s="515">
        <v>84511604.127945021</v>
      </c>
    </row>
    <row r="50" spans="1:8" x14ac:dyDescent="0.3">
      <c r="A50"/>
      <c r="B50"/>
      <c r="C50"/>
      <c r="D50"/>
      <c r="E50"/>
      <c r="F50"/>
      <c r="G50"/>
      <c r="H50"/>
    </row>
    <row r="51" spans="1:8" x14ac:dyDescent="0.3">
      <c r="A51"/>
      <c r="B51"/>
      <c r="C51"/>
      <c r="D51"/>
      <c r="E51"/>
      <c r="F51"/>
      <c r="G51"/>
      <c r="H51"/>
    </row>
    <row r="52" spans="1:8" x14ac:dyDescent="0.3">
      <c r="A52"/>
      <c r="B52" s="516" t="s">
        <v>1096</v>
      </c>
      <c r="C52" s="516"/>
      <c r="D52" s="517"/>
      <c r="E52"/>
      <c r="F52"/>
      <c r="G52"/>
      <c r="H52"/>
    </row>
    <row r="53" spans="1:8" x14ac:dyDescent="0.3">
      <c r="A53"/>
      <c r="B53" s="518" t="s">
        <v>1097</v>
      </c>
      <c r="C53" s="518"/>
      <c r="D53"/>
      <c r="E53"/>
      <c r="F53"/>
      <c r="G53"/>
      <c r="H53"/>
    </row>
    <row r="54" spans="1:8" x14ac:dyDescent="0.3">
      <c r="A54"/>
      <c r="B54"/>
      <c r="C54"/>
      <c r="D54"/>
      <c r="E54"/>
      <c r="F54"/>
      <c r="G54"/>
      <c r="H54"/>
    </row>
    <row r="55" spans="1:8" x14ac:dyDescent="0.3">
      <c r="A55"/>
      <c r="B55"/>
      <c r="C55"/>
      <c r="D55"/>
      <c r="E55"/>
      <c r="F55"/>
      <c r="G55"/>
      <c r="H55"/>
    </row>
    <row r="56" spans="1:8" x14ac:dyDescent="0.3">
      <c r="A56"/>
      <c r="B56"/>
      <c r="C56"/>
      <c r="D56"/>
      <c r="E56"/>
      <c r="F56"/>
      <c r="G56"/>
      <c r="H56"/>
    </row>
    <row r="57" spans="1:8" x14ac:dyDescent="0.3">
      <c r="A57"/>
      <c r="B57"/>
      <c r="C57"/>
      <c r="D57"/>
      <c r="E57"/>
      <c r="F57"/>
      <c r="G57"/>
      <c r="H57"/>
    </row>
    <row r="58" spans="1:8" x14ac:dyDescent="0.3">
      <c r="A58"/>
      <c r="B58"/>
      <c r="C58"/>
      <c r="D58"/>
      <c r="E58"/>
      <c r="F58"/>
      <c r="G58"/>
      <c r="H58"/>
    </row>
    <row r="59" spans="1:8" x14ac:dyDescent="0.3">
      <c r="A59"/>
      <c r="B59"/>
      <c r="C59"/>
      <c r="D59"/>
      <c r="E59"/>
      <c r="F59"/>
      <c r="G59"/>
      <c r="H59"/>
    </row>
    <row r="60" spans="1:8" x14ac:dyDescent="0.3">
      <c r="A60"/>
      <c r="B60"/>
      <c r="C60"/>
      <c r="D60"/>
      <c r="E60"/>
      <c r="F60"/>
      <c r="G60"/>
      <c r="H60"/>
    </row>
    <row r="61" spans="1:8" x14ac:dyDescent="0.3">
      <c r="A61"/>
      <c r="B61"/>
      <c r="C61"/>
      <c r="D61"/>
      <c r="E61"/>
      <c r="F61"/>
      <c r="G61"/>
      <c r="H61"/>
    </row>
    <row r="62" spans="1:8" x14ac:dyDescent="0.3">
      <c r="A62"/>
      <c r="B62"/>
      <c r="C62"/>
      <c r="D62"/>
      <c r="E62"/>
      <c r="F62"/>
      <c r="G62"/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A67"/>
      <c r="B67"/>
      <c r="C67"/>
      <c r="D67"/>
      <c r="E67"/>
      <c r="F67"/>
      <c r="G67"/>
      <c r="H67"/>
    </row>
    <row r="68" spans="1:8" x14ac:dyDescent="0.3">
      <c r="A68"/>
      <c r="B68"/>
      <c r="C68"/>
      <c r="D68"/>
      <c r="E68"/>
      <c r="F68"/>
      <c r="G68"/>
      <c r="H68"/>
    </row>
    <row r="69" spans="1:8" x14ac:dyDescent="0.3">
      <c r="A69"/>
      <c r="B69"/>
      <c r="C69"/>
      <c r="D69"/>
      <c r="E69"/>
      <c r="F69"/>
      <c r="G69"/>
      <c r="H69"/>
    </row>
    <row r="70" spans="1:8" x14ac:dyDescent="0.3">
      <c r="A70"/>
      <c r="B70"/>
      <c r="C70"/>
      <c r="D70"/>
      <c r="E70"/>
      <c r="F70"/>
      <c r="G70"/>
      <c r="H70"/>
    </row>
    <row r="71" spans="1:8" x14ac:dyDescent="0.3">
      <c r="A71"/>
      <c r="B71"/>
      <c r="C71"/>
      <c r="D71"/>
      <c r="E71"/>
      <c r="F71"/>
      <c r="G71"/>
      <c r="H71"/>
    </row>
    <row r="72" spans="1:8" x14ac:dyDescent="0.3">
      <c r="A72"/>
      <c r="B72"/>
      <c r="C72"/>
      <c r="D72"/>
      <c r="E72"/>
      <c r="F72"/>
      <c r="G72"/>
      <c r="H72"/>
    </row>
    <row r="73" spans="1:8" x14ac:dyDescent="0.3">
      <c r="A73"/>
      <c r="B73"/>
      <c r="C73"/>
      <c r="D73"/>
      <c r="E73"/>
      <c r="F73"/>
      <c r="G73"/>
      <c r="H73" s="514"/>
    </row>
    <row r="74" spans="1:8" x14ac:dyDescent="0.3">
      <c r="A74"/>
      <c r="B74"/>
      <c r="C74"/>
      <c r="D74"/>
      <c r="E74"/>
      <c r="F74"/>
      <c r="G74"/>
      <c r="H74" s="514"/>
    </row>
    <row r="75" spans="1:8" x14ac:dyDescent="0.3">
      <c r="A75"/>
      <c r="B75"/>
      <c r="C75"/>
      <c r="D75"/>
      <c r="E75"/>
      <c r="F75"/>
      <c r="G75"/>
      <c r="H75" s="514"/>
    </row>
    <row r="76" spans="1:8" x14ac:dyDescent="0.3">
      <c r="A76"/>
      <c r="B76"/>
      <c r="C76"/>
      <c r="D76"/>
      <c r="E76"/>
      <c r="F76"/>
      <c r="G76"/>
      <c r="H76" s="514"/>
    </row>
    <row r="77" spans="1:8" x14ac:dyDescent="0.3">
      <c r="A77"/>
      <c r="B77"/>
      <c r="C77"/>
      <c r="D77"/>
      <c r="E77"/>
      <c r="F77"/>
      <c r="G77"/>
      <c r="H77" s="514"/>
    </row>
    <row r="78" spans="1:8" x14ac:dyDescent="0.3">
      <c r="A78"/>
      <c r="B78"/>
      <c r="C78"/>
      <c r="D78"/>
      <c r="E78"/>
      <c r="F78"/>
      <c r="G78"/>
      <c r="H78" s="514"/>
    </row>
    <row r="79" spans="1:8" x14ac:dyDescent="0.3">
      <c r="A79"/>
      <c r="B79"/>
      <c r="C79"/>
      <c r="D79"/>
      <c r="E79"/>
      <c r="F79"/>
      <c r="G79"/>
      <c r="H79" s="514"/>
    </row>
    <row r="80" spans="1:8" x14ac:dyDescent="0.3">
      <c r="A80"/>
      <c r="B80"/>
      <c r="C80"/>
      <c r="D80"/>
      <c r="E80"/>
      <c r="F80"/>
      <c r="G80"/>
      <c r="H80" s="514"/>
    </row>
    <row r="81" spans="1:8" x14ac:dyDescent="0.3">
      <c r="A81"/>
      <c r="B81"/>
      <c r="C81"/>
      <c r="D81"/>
      <c r="E81"/>
      <c r="F81"/>
      <c r="G81"/>
      <c r="H81" s="514"/>
    </row>
    <row r="82" spans="1:8" x14ac:dyDescent="0.3">
      <c r="A82"/>
      <c r="B82"/>
      <c r="C82"/>
      <c r="D82"/>
      <c r="E82"/>
      <c r="F82"/>
      <c r="G82"/>
      <c r="H82" s="514"/>
    </row>
    <row r="83" spans="1:8" x14ac:dyDescent="0.3">
      <c r="A83"/>
      <c r="B83"/>
      <c r="C83"/>
      <c r="D83"/>
      <c r="E83"/>
      <c r="F83"/>
      <c r="G83"/>
      <c r="H83" s="514"/>
    </row>
    <row r="84" spans="1:8" x14ac:dyDescent="0.3">
      <c r="A84"/>
      <c r="B84"/>
      <c r="C84"/>
      <c r="D84"/>
      <c r="E84"/>
      <c r="F84"/>
      <c r="G84"/>
      <c r="H84" s="514"/>
    </row>
    <row r="85" spans="1:8" x14ac:dyDescent="0.3">
      <c r="A85"/>
      <c r="B85"/>
      <c r="C85"/>
      <c r="D85"/>
      <c r="E85"/>
      <c r="F85"/>
      <c r="G85"/>
      <c r="H85" s="514"/>
    </row>
    <row r="86" spans="1:8" x14ac:dyDescent="0.3">
      <c r="A86"/>
      <c r="B86"/>
      <c r="C86"/>
      <c r="D86"/>
      <c r="E86"/>
      <c r="F86"/>
      <c r="G86"/>
      <c r="H86" s="514"/>
    </row>
    <row r="87" spans="1:8" x14ac:dyDescent="0.3">
      <c r="A87"/>
      <c r="B87"/>
      <c r="C87"/>
      <c r="D87"/>
      <c r="E87"/>
      <c r="F87"/>
      <c r="G87"/>
      <c r="H87" s="514"/>
    </row>
    <row r="88" spans="1:8" x14ac:dyDescent="0.3">
      <c r="A88"/>
      <c r="B88"/>
      <c r="C88"/>
      <c r="D88"/>
      <c r="E88"/>
      <c r="F88"/>
      <c r="G88"/>
      <c r="H88" s="514"/>
    </row>
    <row r="89" spans="1:8" x14ac:dyDescent="0.3">
      <c r="A89"/>
      <c r="B89"/>
      <c r="C89"/>
      <c r="D89"/>
      <c r="E89"/>
      <c r="F89"/>
      <c r="G89"/>
      <c r="H89" s="514"/>
    </row>
    <row r="90" spans="1:8" x14ac:dyDescent="0.3">
      <c r="A90"/>
      <c r="B90"/>
      <c r="C90"/>
      <c r="D90"/>
      <c r="E90"/>
      <c r="F90"/>
      <c r="G90"/>
      <c r="H90" s="514"/>
    </row>
    <row r="91" spans="1:8" x14ac:dyDescent="0.3">
      <c r="A91"/>
      <c r="B91"/>
      <c r="C91"/>
      <c r="D91"/>
      <c r="E91"/>
      <c r="F91"/>
      <c r="G91"/>
      <c r="H91" s="514"/>
    </row>
    <row r="92" spans="1:8" x14ac:dyDescent="0.3">
      <c r="A92"/>
      <c r="B92"/>
      <c r="C92"/>
      <c r="D92"/>
      <c r="E92"/>
      <c r="F92"/>
      <c r="G92"/>
      <c r="H92" s="514"/>
    </row>
    <row r="93" spans="1:8" x14ac:dyDescent="0.3">
      <c r="A93"/>
      <c r="B93"/>
      <c r="C93"/>
      <c r="D93"/>
      <c r="E93"/>
      <c r="F93"/>
      <c r="G93"/>
      <c r="H93" s="514"/>
    </row>
    <row r="94" spans="1:8" x14ac:dyDescent="0.3">
      <c r="A94"/>
      <c r="B94"/>
      <c r="C94"/>
      <c r="D94"/>
      <c r="E94"/>
      <c r="F94"/>
      <c r="G94"/>
      <c r="H94" s="514"/>
    </row>
    <row r="95" spans="1:8" x14ac:dyDescent="0.3">
      <c r="A95"/>
      <c r="B95"/>
      <c r="C95"/>
      <c r="D95"/>
      <c r="E95"/>
      <c r="F95"/>
      <c r="G95"/>
      <c r="H95" s="514"/>
    </row>
    <row r="96" spans="1:8" x14ac:dyDescent="0.3">
      <c r="A96"/>
      <c r="B96"/>
      <c r="C96"/>
      <c r="D96"/>
      <c r="E96"/>
      <c r="F96"/>
      <c r="G96"/>
      <c r="H96" s="514"/>
    </row>
    <row r="97" spans="1:8" x14ac:dyDescent="0.3">
      <c r="A97"/>
      <c r="B97"/>
      <c r="C97"/>
      <c r="D97"/>
      <c r="E97"/>
      <c r="F97"/>
      <c r="G97"/>
      <c r="H97" s="514"/>
    </row>
    <row r="98" spans="1:8" x14ac:dyDescent="0.3">
      <c r="A98"/>
      <c r="B98"/>
      <c r="C98"/>
      <c r="D98"/>
      <c r="E98"/>
      <c r="F98"/>
      <c r="G98"/>
      <c r="H98" s="514"/>
    </row>
    <row r="99" spans="1:8" x14ac:dyDescent="0.3">
      <c r="A99"/>
      <c r="B99"/>
      <c r="C99"/>
      <c r="D99"/>
      <c r="E99"/>
      <c r="F99"/>
      <c r="G99"/>
      <c r="H99" s="514"/>
    </row>
    <row r="100" spans="1:8" x14ac:dyDescent="0.3">
      <c r="A100"/>
      <c r="B100"/>
      <c r="C100"/>
      <c r="D100"/>
      <c r="E100"/>
      <c r="F100"/>
      <c r="G100"/>
      <c r="H100" s="514"/>
    </row>
    <row r="101" spans="1:8" x14ac:dyDescent="0.3">
      <c r="A101"/>
      <c r="B101"/>
      <c r="C101"/>
      <c r="D101"/>
      <c r="E101"/>
      <c r="F101"/>
      <c r="G101"/>
      <c r="H101" s="514"/>
    </row>
    <row r="102" spans="1:8" x14ac:dyDescent="0.3">
      <c r="A102"/>
      <c r="B102"/>
      <c r="C102"/>
      <c r="D102"/>
      <c r="E102"/>
      <c r="F102"/>
      <c r="G102"/>
      <c r="H102" s="514"/>
    </row>
    <row r="103" spans="1:8" x14ac:dyDescent="0.3">
      <c r="A103"/>
      <c r="B103"/>
      <c r="C103"/>
      <c r="D103"/>
      <c r="E103"/>
      <c r="F103"/>
      <c r="G103"/>
      <c r="H103" s="514"/>
    </row>
    <row r="104" spans="1:8" x14ac:dyDescent="0.3">
      <c r="A104"/>
      <c r="B104"/>
      <c r="C104"/>
      <c r="D104"/>
      <c r="E104"/>
      <c r="F104"/>
      <c r="G104"/>
      <c r="H104" s="514"/>
    </row>
    <row r="105" spans="1:8" x14ac:dyDescent="0.3">
      <c r="A105"/>
      <c r="B105"/>
      <c r="C105"/>
      <c r="D105"/>
      <c r="E105"/>
      <c r="F105"/>
      <c r="G105"/>
      <c r="H105" s="514"/>
    </row>
    <row r="106" spans="1:8" x14ac:dyDescent="0.3">
      <c r="A106"/>
      <c r="B106"/>
      <c r="C106"/>
      <c r="D106"/>
      <c r="E106"/>
      <c r="F106"/>
      <c r="G106"/>
      <c r="H106" s="514"/>
    </row>
    <row r="107" spans="1:8" x14ac:dyDescent="0.3">
      <c r="A107"/>
      <c r="B107"/>
      <c r="C107"/>
      <c r="D107"/>
      <c r="E107"/>
      <c r="F107"/>
      <c r="G107"/>
      <c r="H107" s="514"/>
    </row>
    <row r="108" spans="1:8" x14ac:dyDescent="0.3">
      <c r="A108"/>
      <c r="B108"/>
      <c r="C108"/>
      <c r="D108"/>
      <c r="E108"/>
      <c r="F108"/>
      <c r="G108"/>
      <c r="H108" s="514"/>
    </row>
    <row r="109" spans="1:8" x14ac:dyDescent="0.3">
      <c r="A109"/>
      <c r="B109"/>
      <c r="C109"/>
      <c r="D109"/>
      <c r="E109"/>
      <c r="F109"/>
      <c r="G109"/>
      <c r="H109" s="514"/>
    </row>
    <row r="110" spans="1:8" x14ac:dyDescent="0.3">
      <c r="A110"/>
      <c r="B110"/>
      <c r="C110"/>
      <c r="D110"/>
      <c r="E110"/>
      <c r="F110"/>
      <c r="G110"/>
      <c r="H110" s="514"/>
    </row>
    <row r="111" spans="1:8" x14ac:dyDescent="0.3">
      <c r="A111"/>
      <c r="B111"/>
      <c r="C111"/>
      <c r="D111"/>
      <c r="E111"/>
      <c r="F111"/>
      <c r="G111"/>
      <c r="H111" s="514"/>
    </row>
    <row r="112" spans="1:8" x14ac:dyDescent="0.3">
      <c r="A112"/>
      <c r="B112"/>
      <c r="C112"/>
      <c r="D112"/>
      <c r="E112"/>
      <c r="F112"/>
      <c r="G112"/>
      <c r="H112" s="514"/>
    </row>
    <row r="113" spans="1:8" x14ac:dyDescent="0.3">
      <c r="A113"/>
      <c r="B113"/>
      <c r="C113"/>
      <c r="D113"/>
      <c r="E113"/>
      <c r="F113"/>
      <c r="G113"/>
      <c r="H113" s="514"/>
    </row>
    <row r="114" spans="1:8" x14ac:dyDescent="0.3">
      <c r="A114"/>
      <c r="B114"/>
      <c r="C114"/>
      <c r="D114"/>
      <c r="E114"/>
      <c r="F114"/>
      <c r="G114"/>
      <c r="H114" s="514"/>
    </row>
    <row r="115" spans="1:8" x14ac:dyDescent="0.3">
      <c r="A115"/>
      <c r="B115"/>
      <c r="C115"/>
      <c r="D115"/>
      <c r="E115"/>
      <c r="F115"/>
      <c r="G115"/>
      <c r="H115" s="514"/>
    </row>
    <row r="116" spans="1:8" x14ac:dyDescent="0.3">
      <c r="A116"/>
      <c r="B116"/>
      <c r="C116"/>
      <c r="D116"/>
      <c r="E116"/>
      <c r="F116"/>
      <c r="G116"/>
      <c r="H116" s="514"/>
    </row>
    <row r="117" spans="1:8" x14ac:dyDescent="0.3">
      <c r="A117"/>
      <c r="B117"/>
      <c r="C117"/>
      <c r="D117"/>
      <c r="E117"/>
      <c r="F117"/>
      <c r="G117"/>
      <c r="H117" s="514"/>
    </row>
    <row r="118" spans="1:8" x14ac:dyDescent="0.3">
      <c r="A118"/>
      <c r="B118"/>
      <c r="C118"/>
      <c r="D118"/>
      <c r="E118"/>
      <c r="F118"/>
      <c r="G118"/>
      <c r="H118" s="514"/>
    </row>
    <row r="119" spans="1:8" x14ac:dyDescent="0.3">
      <c r="A119"/>
      <c r="B119"/>
      <c r="C119"/>
      <c r="D119"/>
      <c r="E119"/>
      <c r="F119"/>
      <c r="G119"/>
      <c r="H119" s="514"/>
    </row>
    <row r="120" spans="1:8" x14ac:dyDescent="0.3">
      <c r="A120"/>
      <c r="B120"/>
      <c r="C120"/>
      <c r="D120"/>
      <c r="E120"/>
      <c r="F120"/>
      <c r="G120"/>
      <c r="H120" s="514"/>
    </row>
    <row r="121" spans="1:8" x14ac:dyDescent="0.3">
      <c r="A121"/>
      <c r="B121"/>
      <c r="C121"/>
      <c r="D121"/>
      <c r="E121"/>
      <c r="F121"/>
      <c r="G121"/>
      <c r="H121" s="514"/>
    </row>
    <row r="122" spans="1:8" x14ac:dyDescent="0.3">
      <c r="A122"/>
      <c r="B122"/>
      <c r="C122"/>
      <c r="D122"/>
      <c r="E122"/>
      <c r="F122"/>
      <c r="G122"/>
      <c r="H122" s="514"/>
    </row>
    <row r="123" spans="1:8" x14ac:dyDescent="0.3">
      <c r="A123"/>
      <c r="B123"/>
      <c r="C123"/>
      <c r="D123"/>
      <c r="E123"/>
      <c r="F123"/>
      <c r="G123"/>
      <c r="H123" s="514"/>
    </row>
    <row r="124" spans="1:8" x14ac:dyDescent="0.3">
      <c r="A124"/>
      <c r="B124"/>
      <c r="C124"/>
      <c r="D124"/>
      <c r="E124"/>
      <c r="F124"/>
      <c r="G124"/>
      <c r="H124" s="514"/>
    </row>
    <row r="125" spans="1:8" x14ac:dyDescent="0.3">
      <c r="A125"/>
      <c r="B125"/>
      <c r="C125"/>
      <c r="D125"/>
      <c r="E125"/>
      <c r="F125"/>
      <c r="G125"/>
      <c r="H125" s="514"/>
    </row>
    <row r="126" spans="1:8" x14ac:dyDescent="0.3">
      <c r="A126"/>
      <c r="B126"/>
      <c r="C126"/>
      <c r="D126"/>
      <c r="E126"/>
      <c r="F126"/>
      <c r="G126"/>
      <c r="H126" s="514"/>
    </row>
    <row r="127" spans="1:8" x14ac:dyDescent="0.3">
      <c r="A127"/>
      <c r="B127"/>
      <c r="C127"/>
      <c r="D127"/>
      <c r="E127"/>
      <c r="F127"/>
      <c r="G127"/>
      <c r="H127" s="514"/>
    </row>
    <row r="128" spans="1:8" x14ac:dyDescent="0.3">
      <c r="A128"/>
      <c r="B128"/>
      <c r="C128"/>
      <c r="D128"/>
      <c r="E128"/>
      <c r="F128"/>
      <c r="G128"/>
      <c r="H128" s="514"/>
    </row>
    <row r="129" spans="1:8" x14ac:dyDescent="0.3">
      <c r="A129"/>
      <c r="B129"/>
      <c r="C129"/>
      <c r="D129"/>
      <c r="E129"/>
      <c r="F129"/>
      <c r="G129"/>
      <c r="H129" s="514"/>
    </row>
    <row r="130" spans="1:8" x14ac:dyDescent="0.3">
      <c r="A130"/>
      <c r="B130"/>
      <c r="C130"/>
      <c r="D130"/>
      <c r="E130"/>
      <c r="F130"/>
      <c r="G130"/>
      <c r="H130" s="514"/>
    </row>
    <row r="131" spans="1:8" x14ac:dyDescent="0.3">
      <c r="A131"/>
      <c r="B131"/>
      <c r="C131"/>
      <c r="D131"/>
      <c r="E131"/>
      <c r="F131"/>
      <c r="G131"/>
      <c r="H131" s="514"/>
    </row>
    <row r="132" spans="1:8" x14ac:dyDescent="0.3">
      <c r="A132"/>
      <c r="B132"/>
      <c r="C132"/>
      <c r="D132"/>
      <c r="E132"/>
      <c r="F132"/>
      <c r="G132"/>
      <c r="H132" s="514"/>
    </row>
    <row r="133" spans="1:8" x14ac:dyDescent="0.3">
      <c r="A133"/>
      <c r="B133"/>
      <c r="C133"/>
      <c r="D133"/>
      <c r="E133"/>
      <c r="F133"/>
      <c r="G133"/>
      <c r="H133" s="514"/>
    </row>
    <row r="134" spans="1:8" x14ac:dyDescent="0.3">
      <c r="A134"/>
      <c r="B134"/>
      <c r="C134"/>
      <c r="D134"/>
      <c r="E134"/>
      <c r="F134"/>
      <c r="G134"/>
      <c r="H134" s="514"/>
    </row>
    <row r="135" spans="1:8" x14ac:dyDescent="0.3">
      <c r="A135"/>
      <c r="B135"/>
      <c r="C135"/>
      <c r="D135"/>
      <c r="E135"/>
      <c r="F135"/>
      <c r="G135"/>
      <c r="H135" s="514"/>
    </row>
    <row r="136" spans="1:8" x14ac:dyDescent="0.3">
      <c r="A136"/>
      <c r="B136"/>
      <c r="C136"/>
      <c r="D136"/>
      <c r="E136"/>
      <c r="F136"/>
      <c r="G136"/>
      <c r="H136" s="514"/>
    </row>
    <row r="137" spans="1:8" x14ac:dyDescent="0.3">
      <c r="A137"/>
      <c r="B137"/>
      <c r="C137"/>
      <c r="D137"/>
      <c r="E137"/>
      <c r="F137"/>
      <c r="G137"/>
      <c r="H137" s="514"/>
    </row>
    <row r="138" spans="1:8" x14ac:dyDescent="0.3">
      <c r="A138"/>
      <c r="B138"/>
      <c r="C138"/>
      <c r="D138"/>
      <c r="E138"/>
      <c r="F138"/>
      <c r="G138"/>
      <c r="H138" s="514"/>
    </row>
    <row r="139" spans="1:8" x14ac:dyDescent="0.3">
      <c r="A139" s="514"/>
      <c r="B139" s="514"/>
      <c r="C139" s="514"/>
      <c r="D139" s="514"/>
      <c r="E139" s="514"/>
      <c r="F139" s="514"/>
      <c r="G139" s="514"/>
      <c r="H139" s="514"/>
    </row>
    <row r="140" spans="1:8" x14ac:dyDescent="0.3">
      <c r="A140" s="514"/>
      <c r="B140" s="514"/>
      <c r="C140" s="514"/>
      <c r="D140" s="514"/>
      <c r="E140" s="514"/>
      <c r="F140" s="514"/>
      <c r="G140" s="514"/>
      <c r="H140" s="514"/>
    </row>
    <row r="141" spans="1:8" x14ac:dyDescent="0.3">
      <c r="A141" s="514"/>
      <c r="B141" s="514"/>
      <c r="C141" s="514"/>
      <c r="D141" s="514"/>
      <c r="E141" s="514"/>
      <c r="F141" s="514"/>
      <c r="G141" s="514"/>
      <c r="H141" s="514"/>
    </row>
    <row r="142" spans="1:8" x14ac:dyDescent="0.3">
      <c r="A142" s="514"/>
      <c r="B142" s="514"/>
      <c r="C142" s="514"/>
      <c r="D142" s="514"/>
      <c r="E142" s="514"/>
      <c r="F142" s="514"/>
      <c r="G142" s="514"/>
      <c r="H142" s="514"/>
    </row>
    <row r="143" spans="1:8" x14ac:dyDescent="0.3">
      <c r="A143" s="514"/>
      <c r="B143" s="514"/>
      <c r="C143" s="514"/>
      <c r="D143" s="514"/>
      <c r="E143" s="514"/>
      <c r="F143" s="514"/>
      <c r="G143" s="514"/>
      <c r="H143" s="514"/>
    </row>
    <row r="144" spans="1:8" x14ac:dyDescent="0.3">
      <c r="A144" s="514"/>
      <c r="B144" s="514"/>
      <c r="C144" s="514"/>
      <c r="D144" s="514"/>
      <c r="E144" s="514"/>
      <c r="F144" s="514"/>
      <c r="G144" s="514"/>
      <c r="H144" s="514"/>
    </row>
    <row r="145" spans="1:11" x14ac:dyDescent="0.3">
      <c r="A145" s="514"/>
      <c r="B145" s="514"/>
      <c r="C145" s="514"/>
      <c r="D145" s="514"/>
      <c r="E145" s="514"/>
      <c r="F145" s="514"/>
      <c r="G145" s="514"/>
      <c r="H145" s="514"/>
    </row>
    <row r="146" spans="1:11" x14ac:dyDescent="0.3">
      <c r="A146" s="514"/>
      <c r="B146" s="514"/>
      <c r="C146" s="514"/>
      <c r="D146" s="514"/>
      <c r="E146" s="514"/>
      <c r="F146" s="514"/>
      <c r="G146" s="514"/>
      <c r="H146" s="514"/>
    </row>
    <row r="147" spans="1:11" x14ac:dyDescent="0.3">
      <c r="A147" s="514"/>
      <c r="B147" s="514"/>
      <c r="C147" s="514"/>
      <c r="D147" s="514"/>
      <c r="E147" s="514"/>
      <c r="F147" s="514"/>
      <c r="G147" s="514"/>
      <c r="H147" s="514"/>
    </row>
    <row r="148" spans="1:11" x14ac:dyDescent="0.3">
      <c r="A148" s="514"/>
      <c r="B148" s="514"/>
      <c r="C148" s="514"/>
      <c r="D148" s="514"/>
      <c r="E148" s="514"/>
      <c r="F148" s="514"/>
      <c r="G148" s="514"/>
      <c r="H148" s="514"/>
    </row>
    <row r="149" spans="1:11" x14ac:dyDescent="0.3">
      <c r="A149" s="514"/>
      <c r="B149" s="514"/>
      <c r="C149" s="514"/>
      <c r="D149" s="514"/>
      <c r="E149" s="514"/>
      <c r="F149" s="514"/>
      <c r="G149" s="514"/>
      <c r="H149" s="514"/>
    </row>
    <row r="150" spans="1:11" x14ac:dyDescent="0.3">
      <c r="A150" s="514"/>
      <c r="B150" s="514"/>
      <c r="C150" s="514"/>
      <c r="D150" s="514"/>
      <c r="E150" s="514"/>
      <c r="F150" s="514"/>
      <c r="G150" s="514"/>
      <c r="H150" s="514"/>
    </row>
    <row r="151" spans="1:11" x14ac:dyDescent="0.3">
      <c r="A151" s="514"/>
      <c r="B151" s="514"/>
      <c r="C151" s="514"/>
      <c r="D151" s="514"/>
      <c r="E151" s="514"/>
      <c r="F151" s="514"/>
      <c r="G151" s="514"/>
      <c r="H151" s="514"/>
    </row>
    <row r="152" spans="1:11" x14ac:dyDescent="0.3">
      <c r="A152" s="514"/>
      <c r="B152" s="514"/>
      <c r="C152" s="514"/>
      <c r="D152" s="514"/>
      <c r="E152" s="514"/>
      <c r="F152" s="514"/>
      <c r="G152" s="514"/>
      <c r="H152" s="514"/>
    </row>
    <row r="153" spans="1:11" x14ac:dyDescent="0.3">
      <c r="A153" s="514"/>
      <c r="B153" s="514"/>
      <c r="C153" s="514"/>
      <c r="D153" s="514"/>
      <c r="E153" s="514"/>
      <c r="F153" s="514"/>
      <c r="G153" s="514"/>
      <c r="H153" s="514"/>
    </row>
    <row r="154" spans="1:11" x14ac:dyDescent="0.3">
      <c r="A154" s="514"/>
      <c r="B154" s="514"/>
      <c r="C154" s="514"/>
      <c r="D154" s="514"/>
      <c r="E154" s="514"/>
      <c r="F154" s="514"/>
      <c r="G154" s="514"/>
      <c r="H154" s="514"/>
    </row>
    <row r="155" spans="1:11" x14ac:dyDescent="0.3">
      <c r="A155" s="520"/>
      <c r="B155" s="521"/>
      <c r="C155" s="521"/>
      <c r="D155" s="522"/>
      <c r="E155" s="479"/>
      <c r="F155" s="523"/>
      <c r="G155" s="523"/>
      <c r="H155" s="521"/>
    </row>
    <row r="156" spans="1:11" x14ac:dyDescent="0.3">
      <c r="A156" s="520"/>
      <c r="B156" s="521"/>
      <c r="C156" s="521"/>
      <c r="D156" s="522"/>
      <c r="E156" s="521"/>
      <c r="F156" s="521"/>
      <c r="G156" s="521"/>
      <c r="H156" s="521"/>
    </row>
    <row r="157" spans="1:11" x14ac:dyDescent="0.3">
      <c r="A157" s="521"/>
      <c r="B157" s="521"/>
      <c r="C157" s="521"/>
      <c r="D157" s="524"/>
      <c r="E157" s="525"/>
      <c r="F157" s="521"/>
      <c r="G157" s="521"/>
      <c r="H157" s="521"/>
    </row>
    <row r="158" spans="1:11" x14ac:dyDescent="0.3">
      <c r="A158" s="521"/>
      <c r="B158" s="521"/>
      <c r="C158" s="521"/>
      <c r="D158" s="524"/>
      <c r="E158" s="521"/>
      <c r="F158" s="521"/>
      <c r="G158" s="521"/>
      <c r="H158" s="521"/>
    </row>
    <row r="159" spans="1:11" s="453" customFormat="1" x14ac:dyDescent="0.3">
      <c r="A159" s="451"/>
      <c r="B159" s="451"/>
      <c r="C159" s="451"/>
      <c r="D159" s="451"/>
      <c r="E159" s="452"/>
      <c r="F159" s="451"/>
      <c r="G159" s="451"/>
      <c r="H159" s="451"/>
      <c r="I159" s="526"/>
      <c r="J159" s="526"/>
      <c r="K159" s="527"/>
    </row>
    <row r="160" spans="1:11" x14ac:dyDescent="0.3">
      <c r="A160" s="454"/>
      <c r="B160" s="454"/>
      <c r="C160" s="454"/>
      <c r="D160" s="454"/>
      <c r="E160" s="458"/>
      <c r="F160" s="454"/>
      <c r="G160" s="454"/>
      <c r="H160" s="454"/>
    </row>
    <row r="161" spans="1:8" x14ac:dyDescent="0.3">
      <c r="A161" s="458"/>
      <c r="B161" s="458"/>
      <c r="C161" s="458"/>
      <c r="D161" s="528"/>
      <c r="E161" s="458"/>
      <c r="F161" s="458"/>
      <c r="G161" s="458"/>
      <c r="H161" s="458"/>
    </row>
  </sheetData>
  <mergeCells count="15">
    <mergeCell ref="B52:C52"/>
    <mergeCell ref="B53:C53"/>
    <mergeCell ref="A159:B159"/>
    <mergeCell ref="C159:D159"/>
    <mergeCell ref="F159:H159"/>
    <mergeCell ref="A160:B160"/>
    <mergeCell ref="C160:D160"/>
    <mergeCell ref="F160:H160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&amp;R28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AC69"/>
  <sheetViews>
    <sheetView showGridLines="0" topLeftCell="A4" workbookViewId="0">
      <selection activeCell="A19" sqref="A19"/>
    </sheetView>
  </sheetViews>
  <sheetFormatPr baseColWidth="10" defaultColWidth="10.85546875" defaultRowHeight="12.75" x14ac:dyDescent="0.2"/>
  <cols>
    <col min="1" max="1" width="14.85546875" style="456" customWidth="1"/>
    <col min="2" max="2" width="30.7109375" style="456" customWidth="1"/>
    <col min="3" max="3" width="24" style="456" bestFit="1" customWidth="1"/>
    <col min="4" max="4" width="23.28515625" style="456" bestFit="1" customWidth="1"/>
    <col min="5" max="5" width="24.42578125" style="456" bestFit="1" customWidth="1"/>
    <col min="6" max="7" width="21.85546875" style="456" customWidth="1"/>
    <col min="8" max="8" width="24" style="456" bestFit="1" customWidth="1"/>
    <col min="9" max="16384" width="10.85546875" style="456"/>
  </cols>
  <sheetData>
    <row r="2" spans="1:8" x14ac:dyDescent="0.2">
      <c r="A2" s="456" t="s">
        <v>1074</v>
      </c>
    </row>
    <row r="4" spans="1:8" ht="13.5" thickBot="1" x14ac:dyDescent="0.25"/>
    <row r="5" spans="1:8" ht="15.75" x14ac:dyDescent="0.2">
      <c r="A5" s="397" t="str">
        <f>'[7]EDO.ANA. PRESUP EGRESOS '!A5:H5</f>
        <v>UNIVERSIDAD TECNOLÓGICA DE SAN JUAN DEL RÍO</v>
      </c>
      <c r="B5" s="398"/>
      <c r="C5" s="398"/>
      <c r="D5" s="398"/>
      <c r="E5" s="398"/>
      <c r="F5" s="398"/>
      <c r="G5" s="398"/>
      <c r="H5" s="399"/>
    </row>
    <row r="6" spans="1:8" ht="15.75" x14ac:dyDescent="0.2">
      <c r="A6" s="400" t="s">
        <v>1110</v>
      </c>
      <c r="B6" s="401"/>
      <c r="C6" s="401"/>
      <c r="D6" s="401"/>
      <c r="E6" s="401"/>
      <c r="F6" s="401"/>
      <c r="G6" s="401"/>
      <c r="H6" s="402"/>
    </row>
    <row r="7" spans="1:8" ht="15.75" x14ac:dyDescent="0.2">
      <c r="A7" s="400" t="s">
        <v>1166</v>
      </c>
      <c r="B7" s="401"/>
      <c r="C7" s="401"/>
      <c r="D7" s="401"/>
      <c r="E7" s="401"/>
      <c r="F7" s="401"/>
      <c r="G7" s="401"/>
      <c r="H7" s="402"/>
    </row>
    <row r="8" spans="1:8" ht="16.5" thickBot="1" x14ac:dyDescent="0.25">
      <c r="A8" s="403" t="str">
        <f>'EDO.ANA. PRESUP EGRESOS '!A8:H8</f>
        <v>DEL 01  DE ENERO AL 30 DE JUNIO DEL 2017.</v>
      </c>
      <c r="B8" s="404"/>
      <c r="C8" s="404"/>
      <c r="D8" s="404"/>
      <c r="E8" s="404"/>
      <c r="F8" s="404"/>
      <c r="G8" s="404"/>
      <c r="H8" s="405"/>
    </row>
    <row r="9" spans="1:8" ht="16.5" thickBot="1" x14ac:dyDescent="0.25">
      <c r="A9" s="529" t="s">
        <v>100</v>
      </c>
      <c r="B9" s="530"/>
      <c r="C9" s="531" t="s">
        <v>1112</v>
      </c>
      <c r="D9" s="532"/>
      <c r="E9" s="532"/>
      <c r="F9" s="532"/>
      <c r="G9" s="533"/>
      <c r="H9" s="534" t="s">
        <v>1113</v>
      </c>
    </row>
    <row r="10" spans="1:8" ht="32.25" thickBot="1" x14ac:dyDescent="0.25">
      <c r="A10" s="535"/>
      <c r="B10" s="536"/>
      <c r="C10" s="537" t="s">
        <v>1114</v>
      </c>
      <c r="D10" s="537" t="s">
        <v>1115</v>
      </c>
      <c r="E10" s="537" t="s">
        <v>1082</v>
      </c>
      <c r="F10" s="537" t="s">
        <v>1083</v>
      </c>
      <c r="G10" s="537" t="s">
        <v>1116</v>
      </c>
      <c r="H10" s="538"/>
    </row>
    <row r="11" spans="1:8" ht="16.5" thickBot="1" x14ac:dyDescent="0.25">
      <c r="A11" s="539"/>
      <c r="B11" s="540"/>
      <c r="C11" s="537">
        <v>1</v>
      </c>
      <c r="D11" s="537">
        <v>2</v>
      </c>
      <c r="E11" s="537" t="s">
        <v>1117</v>
      </c>
      <c r="F11" s="537">
        <v>4</v>
      </c>
      <c r="G11" s="537">
        <v>5</v>
      </c>
      <c r="H11" s="537" t="s">
        <v>1118</v>
      </c>
    </row>
    <row r="12" spans="1:8" ht="15.75" x14ac:dyDescent="0.2">
      <c r="A12" s="541"/>
      <c r="B12" s="542"/>
      <c r="C12" s="542"/>
      <c r="D12" s="542"/>
      <c r="E12" s="542"/>
      <c r="F12" s="542"/>
      <c r="G12" s="542"/>
      <c r="H12" s="542"/>
    </row>
    <row r="13" spans="1:8" ht="15.75" x14ac:dyDescent="0.2">
      <c r="A13" s="541"/>
      <c r="B13" s="543" t="s">
        <v>1167</v>
      </c>
      <c r="C13" s="475">
        <f>GETPIVOTDATA("Suma de PTTO. ORIGINAL AUTORIZADO",$A$34,"CTG",1)</f>
        <v>129632847.63794494</v>
      </c>
      <c r="D13" s="475">
        <f>GETPIVOTDATA("Suma de TOTAL MODIFICACIONES",$A$34,"CTG",1)</f>
        <v>4865717.8600000003</v>
      </c>
      <c r="E13" s="475">
        <f>GETPIVOTDATA("Suma de PTTO.  MODIFICADO",$A$34,"CTG",1)</f>
        <v>134498565.49794492</v>
      </c>
      <c r="F13" s="475">
        <f>GETPIVOTDATA("Suma de PPTO EJERCIDO A LA FECHA2",'POR TIPO DE GASTO'!$A$34,"CTG",1)</f>
        <v>52780593.840000018</v>
      </c>
      <c r="G13" s="475">
        <f>F13</f>
        <v>52780593.840000018</v>
      </c>
      <c r="H13" s="475">
        <f>+E13-F13</f>
        <v>81717971.657944903</v>
      </c>
    </row>
    <row r="14" spans="1:8" ht="15.75" x14ac:dyDescent="0.2">
      <c r="A14" s="541"/>
      <c r="B14" s="472"/>
      <c r="C14" s="472"/>
      <c r="D14" s="472"/>
      <c r="E14" s="472"/>
      <c r="F14" s="472"/>
      <c r="G14" s="472"/>
      <c r="H14" s="472"/>
    </row>
    <row r="15" spans="1:8" ht="15.75" x14ac:dyDescent="0.2">
      <c r="A15" s="544"/>
      <c r="B15" s="543" t="s">
        <v>1168</v>
      </c>
      <c r="C15" s="475">
        <f>GETPIVOTDATA("Suma de PTTO. ORIGINAL AUTORIZADO",$A$34,"CTG",2)</f>
        <v>0</v>
      </c>
      <c r="D15" s="475">
        <f>GETPIVOTDATA("Suma de TOTAL MODIFICACIONES",$A$34,"CTG",2)</f>
        <v>6914312.5</v>
      </c>
      <c r="E15" s="475">
        <f>GETPIVOTDATA("Suma de PTTO.  MODIFICADO",$A$34,"CTG",2)</f>
        <v>6914312.5</v>
      </c>
      <c r="F15" s="475">
        <f>GETPIVOTDATA("Suma de PPTO EJERCIDO A LA FECHA2",$A$34,"CTG",2)</f>
        <v>4120680.0300000003</v>
      </c>
      <c r="G15" s="475">
        <f>F15</f>
        <v>4120680.0300000003</v>
      </c>
      <c r="H15" s="475">
        <f>+E15-F15</f>
        <v>2793632.4699999997</v>
      </c>
    </row>
    <row r="16" spans="1:8" ht="15.75" x14ac:dyDescent="0.2">
      <c r="A16" s="541"/>
      <c r="B16" s="472"/>
      <c r="C16" s="472"/>
      <c r="D16" s="472"/>
      <c r="E16" s="472"/>
      <c r="F16" s="472"/>
      <c r="G16" s="472"/>
      <c r="H16" s="472"/>
    </row>
    <row r="17" spans="1:8" ht="25.5" x14ac:dyDescent="0.2">
      <c r="A17" s="544"/>
      <c r="B17" s="543" t="s">
        <v>1169</v>
      </c>
      <c r="C17" s="472"/>
      <c r="D17" s="472"/>
      <c r="E17" s="472"/>
      <c r="F17" s="472"/>
      <c r="G17" s="472"/>
      <c r="H17" s="472"/>
    </row>
    <row r="18" spans="1:8" ht="16.5" thickBot="1" x14ac:dyDescent="0.25">
      <c r="A18" s="545"/>
      <c r="B18" s="436"/>
      <c r="C18" s="436"/>
      <c r="D18" s="436"/>
      <c r="E18" s="436"/>
      <c r="F18" s="436"/>
      <c r="G18" s="436"/>
      <c r="H18" s="436"/>
    </row>
    <row r="19" spans="1:8" ht="16.5" thickBot="1" x14ac:dyDescent="0.25">
      <c r="A19" s="546"/>
      <c r="B19" s="438" t="s">
        <v>1170</v>
      </c>
      <c r="C19" s="547">
        <f t="shared" ref="C19:H19" si="0">SUM(C13:C18)</f>
        <v>129632847.63794494</v>
      </c>
      <c r="D19" s="547">
        <f t="shared" si="0"/>
        <v>11780030.359999999</v>
      </c>
      <c r="E19" s="547">
        <f t="shared" si="0"/>
        <v>141412877.99794492</v>
      </c>
      <c r="F19" s="547">
        <f t="shared" si="0"/>
        <v>56901273.87000002</v>
      </c>
      <c r="G19" s="547">
        <f t="shared" si="0"/>
        <v>56901273.87000002</v>
      </c>
      <c r="H19" s="547">
        <f t="shared" si="0"/>
        <v>84511604.127944902</v>
      </c>
    </row>
    <row r="20" spans="1:8" ht="15.75" x14ac:dyDescent="0.25">
      <c r="A20" s="458"/>
      <c r="B20" s="458"/>
      <c r="C20" s="458"/>
      <c r="D20" s="458"/>
      <c r="E20" s="458"/>
      <c r="F20" s="458"/>
      <c r="G20" s="458"/>
      <c r="H20" s="458"/>
    </row>
    <row r="21" spans="1:8" ht="15.75" x14ac:dyDescent="0.25">
      <c r="A21" s="458"/>
      <c r="B21" s="458"/>
      <c r="C21" s="548"/>
      <c r="D21" s="548"/>
      <c r="E21" s="548"/>
      <c r="F21" s="548"/>
      <c r="G21" s="548"/>
      <c r="H21" s="548"/>
    </row>
    <row r="22" spans="1:8" ht="15.75" x14ac:dyDescent="0.25">
      <c r="A22" s="458"/>
      <c r="B22" s="458"/>
      <c r="C22" s="548"/>
      <c r="D22" s="548"/>
      <c r="E22" s="548"/>
      <c r="F22" s="548"/>
      <c r="G22" s="548"/>
      <c r="H22" s="548"/>
    </row>
    <row r="23" spans="1:8" ht="15.75" x14ac:dyDescent="0.25">
      <c r="A23" s="458"/>
      <c r="B23" s="458"/>
      <c r="C23" s="548"/>
      <c r="D23" s="548"/>
      <c r="E23" s="548"/>
      <c r="F23" s="548"/>
      <c r="G23" s="548"/>
      <c r="H23" s="548"/>
    </row>
    <row r="24" spans="1:8" ht="15.75" x14ac:dyDescent="0.25">
      <c r="A24" s="458"/>
      <c r="B24" s="458"/>
      <c r="C24" s="458"/>
      <c r="D24" s="458"/>
      <c r="E24" s="458"/>
      <c r="F24" s="549"/>
      <c r="G24" s="458"/>
      <c r="H24" s="458"/>
    </row>
    <row r="25" spans="1:8" ht="15.75" x14ac:dyDescent="0.25">
      <c r="A25" s="458"/>
      <c r="B25" s="458"/>
      <c r="C25" s="549"/>
      <c r="D25" s="549"/>
      <c r="E25" s="549"/>
      <c r="F25" s="549"/>
      <c r="G25" s="549"/>
      <c r="H25" s="549"/>
    </row>
    <row r="26" spans="1:8" ht="15.75" x14ac:dyDescent="0.25">
      <c r="A26" s="458"/>
      <c r="B26" s="458"/>
      <c r="C26" s="458"/>
      <c r="D26" s="458"/>
      <c r="E26" s="458"/>
      <c r="F26" s="458"/>
      <c r="G26" s="458"/>
      <c r="H26" s="458"/>
    </row>
    <row r="27" spans="1:8" ht="15.75" x14ac:dyDescent="0.25">
      <c r="A27" s="458"/>
      <c r="B27" s="458"/>
      <c r="C27" s="458"/>
      <c r="D27" s="458"/>
      <c r="E27" s="458"/>
      <c r="F27" s="458"/>
      <c r="G27" s="458"/>
      <c r="H27" s="458"/>
    </row>
    <row r="28" spans="1:8" ht="15.75" x14ac:dyDescent="0.25">
      <c r="A28" s="458"/>
      <c r="B28" s="458"/>
      <c r="C28" s="458"/>
      <c r="D28" s="458"/>
      <c r="E28" s="458"/>
      <c r="F28" s="458"/>
      <c r="G28" s="458"/>
      <c r="H28" s="458"/>
    </row>
    <row r="29" spans="1:8" s="453" customFormat="1" ht="15.75" x14ac:dyDescent="0.25">
      <c r="A29" s="451"/>
      <c r="B29" s="451"/>
      <c r="C29" s="451" t="s">
        <v>1096</v>
      </c>
      <c r="D29" s="451"/>
      <c r="E29" s="451"/>
      <c r="F29" s="451"/>
      <c r="G29" s="451"/>
      <c r="H29" s="451"/>
    </row>
    <row r="30" spans="1:8" ht="15.75" x14ac:dyDescent="0.25">
      <c r="A30" s="454"/>
      <c r="B30" s="454"/>
      <c r="C30" s="454" t="s">
        <v>1097</v>
      </c>
      <c r="D30" s="454"/>
      <c r="E30" s="454"/>
      <c r="F30" s="454"/>
      <c r="G30" s="454"/>
      <c r="H30" s="454"/>
    </row>
    <row r="32" spans="1:8" s="514" customFormat="1" ht="15.75" x14ac:dyDescent="0.25">
      <c r="A32" s="550" t="s">
        <v>1119</v>
      </c>
      <c r="B32" s="459" t="s">
        <v>1120</v>
      </c>
    </row>
    <row r="33" spans="1:28" s="514" customFormat="1" x14ac:dyDescent="0.2">
      <c r="B33" s="551"/>
    </row>
    <row r="34" spans="1:28" s="551" customFormat="1" ht="31.5" x14ac:dyDescent="0.25">
      <c r="A34" s="550" t="s">
        <v>1171</v>
      </c>
      <c r="B34" s="459" t="s">
        <v>1099</v>
      </c>
      <c r="C34" s="459" t="s">
        <v>1123</v>
      </c>
      <c r="D34" s="459" t="s">
        <v>1101</v>
      </c>
      <c r="E34" s="459" t="s">
        <v>1124</v>
      </c>
      <c r="F34" t="s">
        <v>1125</v>
      </c>
      <c r="G34" t="s">
        <v>1126</v>
      </c>
      <c r="H34" s="514"/>
    </row>
    <row r="35" spans="1:28" s="551" customFormat="1" ht="15.75" x14ac:dyDescent="0.25">
      <c r="A35" s="550">
        <v>1</v>
      </c>
      <c r="B35" s="460">
        <v>129632847.63794494</v>
      </c>
      <c r="C35" s="460">
        <v>4865717.8600000003</v>
      </c>
      <c r="D35" s="460">
        <v>134498565.49794492</v>
      </c>
      <c r="E35" s="460">
        <v>52780593.840000018</v>
      </c>
      <c r="F35" s="460">
        <v>52780593.840000018</v>
      </c>
      <c r="G35" s="460">
        <v>81717971.657944962</v>
      </c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</row>
    <row r="36" spans="1:28" s="514" customFormat="1" ht="15.75" x14ac:dyDescent="0.25">
      <c r="A36" s="550">
        <v>2</v>
      </c>
      <c r="B36" s="460">
        <v>0</v>
      </c>
      <c r="C36" s="460">
        <v>6914312.5</v>
      </c>
      <c r="D36" s="460">
        <v>6914312.5</v>
      </c>
      <c r="E36" s="460">
        <v>4120680.0300000003</v>
      </c>
      <c r="F36" s="460">
        <v>4120680.0300000003</v>
      </c>
      <c r="G36" s="460">
        <v>2793632.4699999997</v>
      </c>
    </row>
    <row r="37" spans="1:28" s="514" customFormat="1" ht="15.75" x14ac:dyDescent="0.25">
      <c r="A37" s="550" t="s">
        <v>1104</v>
      </c>
      <c r="B37" s="460">
        <v>129632847.63794494</v>
      </c>
      <c r="C37" s="460">
        <v>11780030.359999999</v>
      </c>
      <c r="D37" s="460">
        <v>141412877.99794492</v>
      </c>
      <c r="E37" s="460">
        <v>56901273.87000002</v>
      </c>
      <c r="F37" s="460">
        <v>56901273.87000002</v>
      </c>
      <c r="G37" s="460">
        <v>84511604.127944961</v>
      </c>
    </row>
    <row r="38" spans="1:28" x14ac:dyDescent="0.2">
      <c r="A38" s="514"/>
      <c r="B38" s="514"/>
      <c r="C38" s="514"/>
      <c r="D38" s="514"/>
      <c r="E38" s="514"/>
      <c r="F38" s="514"/>
      <c r="G38" s="514"/>
    </row>
    <row r="53" spans="1:29" s="514" customFormat="1" ht="15.75" x14ac:dyDescent="0.25">
      <c r="A53" s="550" t="s">
        <v>1119</v>
      </c>
      <c r="B53" t="s">
        <v>1120</v>
      </c>
    </row>
    <row r="54" spans="1:29" s="514" customFormat="1" x14ac:dyDescent="0.2"/>
    <row r="55" spans="1:29" s="551" customFormat="1" ht="31.5" x14ac:dyDescent="0.25">
      <c r="A55" s="552" t="s">
        <v>1121</v>
      </c>
      <c r="B55" s="459" t="s">
        <v>1099</v>
      </c>
      <c r="C55" s="459" t="s">
        <v>1101</v>
      </c>
      <c r="D55" s="459" t="s">
        <v>1100</v>
      </c>
      <c r="E55" s="459" t="s">
        <v>1124</v>
      </c>
      <c r="F55" s="514"/>
      <c r="G55" s="514"/>
    </row>
    <row r="56" spans="1:29" s="551" customFormat="1" ht="31.5" x14ac:dyDescent="0.25">
      <c r="A56" s="550" t="s">
        <v>1127</v>
      </c>
      <c r="B56" s="460">
        <v>93440502.180440262</v>
      </c>
      <c r="C56" s="460">
        <v>94606431.460440263</v>
      </c>
      <c r="D56" s="460">
        <v>1227136.8800000001</v>
      </c>
      <c r="E56" s="460">
        <v>94456369.36999999</v>
      </c>
      <c r="F56" s="514"/>
      <c r="G56" s="514"/>
      <c r="H56" s="514"/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14"/>
      <c r="W56" s="514"/>
      <c r="X56" s="514"/>
      <c r="Y56" s="514"/>
      <c r="Z56" s="514"/>
      <c r="AA56" s="514"/>
      <c r="AB56" s="514"/>
      <c r="AC56" s="514"/>
    </row>
    <row r="57" spans="1:29" s="514" customFormat="1" ht="47.25" x14ac:dyDescent="0.25">
      <c r="A57" s="550" t="s">
        <v>1136</v>
      </c>
      <c r="B57" s="460">
        <v>3658006.4666330009</v>
      </c>
      <c r="C57" s="460">
        <v>5825003.6666330015</v>
      </c>
      <c r="D57" s="460">
        <v>662766.57999999996</v>
      </c>
      <c r="E57" s="460">
        <v>5823860.4400000023</v>
      </c>
    </row>
    <row r="58" spans="1:29" s="514" customFormat="1" ht="31.5" x14ac:dyDescent="0.25">
      <c r="A58" s="550" t="s">
        <v>1144</v>
      </c>
      <c r="B58" s="460">
        <v>20946098.821486998</v>
      </c>
      <c r="C58" s="460">
        <v>25444358.261486992</v>
      </c>
      <c r="D58" s="460">
        <v>4406854.2399999993</v>
      </c>
      <c r="E58" s="460">
        <v>25304012.560000002</v>
      </c>
    </row>
    <row r="59" spans="1:29" s="514" customFormat="1" ht="78.75" x14ac:dyDescent="0.25">
      <c r="A59" s="550" t="s">
        <v>1172</v>
      </c>
      <c r="B59" s="460">
        <v>1000233.8083080001</v>
      </c>
      <c r="C59" s="460">
        <v>2481063.4183080001</v>
      </c>
      <c r="D59" s="460">
        <v>1678535.3800000001</v>
      </c>
      <c r="E59" s="460">
        <v>1978659.8400000001</v>
      </c>
    </row>
    <row r="60" spans="1:29" s="514" customFormat="1" ht="15.75" x14ac:dyDescent="0.25">
      <c r="A60" s="550" t="s">
        <v>1104</v>
      </c>
      <c r="B60" s="460">
        <v>119044841.27686827</v>
      </c>
      <c r="C60" s="460">
        <v>128356856.80686826</v>
      </c>
      <c r="D60" s="460">
        <v>7975293.0799999991</v>
      </c>
      <c r="E60" s="460">
        <v>127562902.20999999</v>
      </c>
    </row>
    <row r="61" spans="1:29" s="514" customFormat="1" x14ac:dyDescent="0.2"/>
    <row r="62" spans="1:29" s="514" customFormat="1" ht="15.75" x14ac:dyDescent="0.25">
      <c r="A62" s="550" t="s">
        <v>1119</v>
      </c>
      <c r="B62" t="s">
        <v>1120</v>
      </c>
    </row>
    <row r="63" spans="1:29" s="514" customFormat="1" x14ac:dyDescent="0.2"/>
    <row r="64" spans="1:29" s="551" customFormat="1" ht="31.5" x14ac:dyDescent="0.25">
      <c r="A64" s="552" t="s">
        <v>1121</v>
      </c>
      <c r="B64" s="459" t="s">
        <v>1099</v>
      </c>
      <c r="C64" s="459" t="s">
        <v>1101</v>
      </c>
      <c r="D64" s="459" t="s">
        <v>1100</v>
      </c>
      <c r="E64" s="459" t="s">
        <v>1124</v>
      </c>
      <c r="F64" s="514"/>
      <c r="G64" s="514"/>
    </row>
    <row r="65" spans="1:29" s="551" customFormat="1" ht="47.25" x14ac:dyDescent="0.25">
      <c r="A65" s="550" t="s">
        <v>1162</v>
      </c>
      <c r="B65" s="460">
        <v>194504.57270000002</v>
      </c>
      <c r="C65" s="460">
        <v>7258520.0227000006</v>
      </c>
      <c r="D65" s="460">
        <v>8400724.1199999992</v>
      </c>
      <c r="E65" s="460">
        <v>6482119.1800000006</v>
      </c>
      <c r="F65" s="514"/>
      <c r="G65" s="514"/>
      <c r="H65" s="514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</row>
    <row r="66" spans="1:29" s="514" customFormat="1" ht="31.5" x14ac:dyDescent="0.25">
      <c r="A66" s="550" t="s">
        <v>1173</v>
      </c>
      <c r="B66" s="460">
        <v>0</v>
      </c>
      <c r="C66" s="460">
        <v>284253.06</v>
      </c>
      <c r="D66" s="460">
        <v>284266.84000000003</v>
      </c>
      <c r="E66" s="460">
        <v>232676.94</v>
      </c>
    </row>
    <row r="67" spans="1:29" s="514" customFormat="1" ht="15.75" x14ac:dyDescent="0.25">
      <c r="A67" s="550" t="s">
        <v>1104</v>
      </c>
      <c r="B67" s="460">
        <v>194504.57270000002</v>
      </c>
      <c r="C67" s="460">
        <v>7542773.0827000001</v>
      </c>
      <c r="D67" s="460">
        <v>8684990.959999999</v>
      </c>
      <c r="E67" s="460">
        <v>6714796.120000001</v>
      </c>
    </row>
    <row r="68" spans="1:29" s="514" customFormat="1" x14ac:dyDescent="0.2"/>
    <row r="69" spans="1:29" s="514" customFormat="1" x14ac:dyDescent="0.2"/>
  </sheetData>
  <mergeCells count="13">
    <mergeCell ref="A29:B29"/>
    <mergeCell ref="C29:E29"/>
    <mergeCell ref="F29:H29"/>
    <mergeCell ref="A30:B30"/>
    <mergeCell ref="C30:E30"/>
    <mergeCell ref="F30:H30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4"/>
  <headerFooter>
    <oddFooter>&amp;R29</oddFooter>
  </headerFooter>
  <rowBreaks count="1" manualBreakCount="1">
    <brk id="31" max="16383" man="1"/>
  </rowBreak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1"/>
  <sheetViews>
    <sheetView showGridLines="0" topLeftCell="E10" workbookViewId="0">
      <selection activeCell="A19" sqref="A19"/>
    </sheetView>
  </sheetViews>
  <sheetFormatPr baseColWidth="10" defaultColWidth="10.85546875" defaultRowHeight="12.75" x14ac:dyDescent="0.2"/>
  <cols>
    <col min="1" max="1" width="41.7109375" style="456" customWidth="1"/>
    <col min="2" max="2" width="22.28515625" style="456" bestFit="1" customWidth="1"/>
    <col min="3" max="3" width="22.140625" style="456" customWidth="1"/>
    <col min="4" max="4" width="22.28515625" style="456" bestFit="1" customWidth="1"/>
    <col min="5" max="5" width="22.28515625" style="456" customWidth="1"/>
    <col min="6" max="7" width="22.42578125" style="456" customWidth="1"/>
    <col min="8" max="16384" width="10.85546875" style="456"/>
  </cols>
  <sheetData>
    <row r="2" spans="1:7" x14ac:dyDescent="0.2">
      <c r="A2" s="456" t="s">
        <v>1074</v>
      </c>
    </row>
    <row r="4" spans="1:7" ht="13.5" thickBot="1" x14ac:dyDescent="0.25"/>
    <row r="5" spans="1:7" ht="15.75" x14ac:dyDescent="0.2">
      <c r="A5" s="553" t="str">
        <f>'[7]EDO.ANA. PRESUP EGRESOS '!A5:H5</f>
        <v>UNIVERSIDAD TECNOLÓGICA DE SAN JUAN DEL RÍO</v>
      </c>
      <c r="B5" s="554"/>
      <c r="C5" s="554"/>
      <c r="D5" s="554"/>
      <c r="E5" s="554"/>
      <c r="F5" s="554"/>
      <c r="G5" s="555"/>
    </row>
    <row r="6" spans="1:7" ht="15.75" x14ac:dyDescent="0.2">
      <c r="A6" s="462" t="s">
        <v>1110</v>
      </c>
      <c r="B6" s="463"/>
      <c r="C6" s="463"/>
      <c r="D6" s="463"/>
      <c r="E6" s="463"/>
      <c r="F6" s="463"/>
      <c r="G6" s="464"/>
    </row>
    <row r="7" spans="1:7" ht="15.75" x14ac:dyDescent="0.2">
      <c r="A7" s="462" t="s">
        <v>1174</v>
      </c>
      <c r="B7" s="463"/>
      <c r="C7" s="463"/>
      <c r="D7" s="463"/>
      <c r="E7" s="463"/>
      <c r="F7" s="463"/>
      <c r="G7" s="464"/>
    </row>
    <row r="8" spans="1:7" ht="16.5" thickBot="1" x14ac:dyDescent="0.25">
      <c r="A8" s="466" t="str">
        <f>'POR TIPO DE GASTO'!A8:H8</f>
        <v>DEL 01  DE ENERO AL 30 DE JUNIO DEL 2017.</v>
      </c>
      <c r="B8" s="467"/>
      <c r="C8" s="467"/>
      <c r="D8" s="467"/>
      <c r="E8" s="467"/>
      <c r="F8" s="467"/>
      <c r="G8" s="468"/>
    </row>
    <row r="9" spans="1:7" ht="16.5" thickBot="1" x14ac:dyDescent="0.25">
      <c r="A9" s="556"/>
      <c r="B9" s="556"/>
      <c r="C9" s="556"/>
      <c r="D9" s="556"/>
      <c r="E9" s="556"/>
      <c r="F9" s="556"/>
      <c r="G9" s="556"/>
    </row>
    <row r="10" spans="1:7" ht="16.5" thickBot="1" x14ac:dyDescent="0.25">
      <c r="A10" s="534" t="s">
        <v>100</v>
      </c>
      <c r="B10" s="557" t="s">
        <v>1112</v>
      </c>
      <c r="C10" s="532"/>
      <c r="D10" s="532"/>
      <c r="E10" s="532"/>
      <c r="F10" s="533"/>
      <c r="G10" s="534" t="s">
        <v>1113</v>
      </c>
    </row>
    <row r="11" spans="1:7" ht="32.25" thickBot="1" x14ac:dyDescent="0.25">
      <c r="A11" s="558"/>
      <c r="B11" s="537" t="s">
        <v>1114</v>
      </c>
      <c r="C11" s="559" t="s">
        <v>1115</v>
      </c>
      <c r="D11" s="559" t="s">
        <v>1082</v>
      </c>
      <c r="E11" s="559" t="s">
        <v>1083</v>
      </c>
      <c r="F11" s="559" t="s">
        <v>1116</v>
      </c>
      <c r="G11" s="538"/>
    </row>
    <row r="12" spans="1:7" ht="16.5" thickBot="1" x14ac:dyDescent="0.25">
      <c r="A12" s="538"/>
      <c r="B12" s="537">
        <v>1</v>
      </c>
      <c r="C12" s="537">
        <v>2</v>
      </c>
      <c r="D12" s="537" t="s">
        <v>1117</v>
      </c>
      <c r="E12" s="537">
        <v>4</v>
      </c>
      <c r="F12" s="537">
        <v>5</v>
      </c>
      <c r="G12" s="537" t="s">
        <v>1118</v>
      </c>
    </row>
    <row r="13" spans="1:7" ht="15.75" x14ac:dyDescent="0.2">
      <c r="A13" s="560"/>
      <c r="B13" s="542"/>
      <c r="C13" s="542"/>
      <c r="D13" s="542"/>
      <c r="E13" s="542"/>
      <c r="F13" s="542"/>
      <c r="G13" s="542"/>
    </row>
    <row r="14" spans="1:7" ht="15.75" x14ac:dyDescent="0.2">
      <c r="A14" s="560" t="s">
        <v>1175</v>
      </c>
      <c r="B14" s="561">
        <f>GETPIVOTDATA("Suma de PTTO. ORIGINAL AUTORIZADO",$A$46,"CAG","P500")</f>
        <v>129632847.63794494</v>
      </c>
      <c r="C14" s="561">
        <f>GETPIVOTDATA("Suma de TOTAL MODIFICACIONES",$A$46,"CAG","P500")</f>
        <v>11780030.359999998</v>
      </c>
      <c r="D14" s="561">
        <f>+B14+C14</f>
        <v>141412877.99794492</v>
      </c>
      <c r="E14" s="561">
        <f>GETPIVOTDATA("Suma de PPTO EJERCIDO A LA FECHA2",$A$46,"CAG","P500")</f>
        <v>56901273.87000002</v>
      </c>
      <c r="F14" s="561">
        <f>E14</f>
        <v>56901273.87000002</v>
      </c>
      <c r="G14" s="561">
        <f>+D14-E14</f>
        <v>84511604.127944902</v>
      </c>
    </row>
    <row r="15" spans="1:7" ht="15.75" x14ac:dyDescent="0.2">
      <c r="A15" s="560"/>
      <c r="B15" s="542"/>
      <c r="C15" s="542"/>
      <c r="D15" s="542"/>
      <c r="E15" s="542"/>
      <c r="F15" s="542"/>
      <c r="G15" s="542"/>
    </row>
    <row r="16" spans="1:7" ht="15.75" x14ac:dyDescent="0.2">
      <c r="A16" s="560"/>
      <c r="B16" s="542"/>
      <c r="C16" s="542"/>
      <c r="D16" s="542"/>
      <c r="E16" s="542"/>
      <c r="F16" s="542"/>
      <c r="G16" s="542"/>
    </row>
    <row r="17" spans="1:7" ht="15.75" x14ac:dyDescent="0.2">
      <c r="A17" s="560"/>
      <c r="B17" s="542"/>
      <c r="C17" s="542"/>
      <c r="D17" s="542"/>
      <c r="E17" s="542"/>
      <c r="F17" s="542"/>
      <c r="G17" s="542"/>
    </row>
    <row r="18" spans="1:7" ht="15.75" x14ac:dyDescent="0.2">
      <c r="A18" s="560"/>
      <c r="B18" s="542"/>
      <c r="C18" s="542"/>
      <c r="D18" s="542"/>
      <c r="E18" s="542"/>
      <c r="F18" s="542"/>
      <c r="G18" s="542"/>
    </row>
    <row r="19" spans="1:7" ht="15.75" x14ac:dyDescent="0.2">
      <c r="A19" s="560"/>
      <c r="B19" s="542"/>
      <c r="C19" s="542"/>
      <c r="D19" s="542"/>
      <c r="E19" s="542"/>
      <c r="F19" s="542"/>
      <c r="G19" s="542"/>
    </row>
    <row r="20" spans="1:7" ht="15.75" x14ac:dyDescent="0.2">
      <c r="A20" s="560"/>
      <c r="B20" s="542"/>
      <c r="C20" s="542"/>
      <c r="D20" s="542"/>
      <c r="E20" s="542"/>
      <c r="F20" s="542"/>
      <c r="G20" s="542"/>
    </row>
    <row r="21" spans="1:7" ht="15.75" x14ac:dyDescent="0.2">
      <c r="A21" s="560"/>
      <c r="B21" s="542"/>
      <c r="C21" s="542"/>
      <c r="D21" s="542"/>
      <c r="E21" s="542"/>
      <c r="F21" s="542"/>
      <c r="G21" s="542"/>
    </row>
    <row r="22" spans="1:7" ht="16.5" thickBot="1" x14ac:dyDescent="0.25">
      <c r="A22" s="562"/>
      <c r="B22" s="563"/>
      <c r="C22" s="563"/>
      <c r="D22" s="563"/>
      <c r="E22" s="563"/>
      <c r="F22" s="563"/>
      <c r="G22" s="563"/>
    </row>
    <row r="23" spans="1:7" ht="16.5" thickBot="1" x14ac:dyDescent="0.25">
      <c r="A23" s="564" t="s">
        <v>1176</v>
      </c>
      <c r="B23" s="565">
        <f t="shared" ref="B23:G23" si="0">SUM(B14:B22)</f>
        <v>129632847.63794494</v>
      </c>
      <c r="C23" s="565">
        <f t="shared" si="0"/>
        <v>11780030.359999998</v>
      </c>
      <c r="D23" s="565">
        <f>SUM(D14:D22)</f>
        <v>141412877.99794492</v>
      </c>
      <c r="E23" s="565">
        <f t="shared" si="0"/>
        <v>56901273.87000002</v>
      </c>
      <c r="F23" s="565">
        <f t="shared" si="0"/>
        <v>56901273.87000002</v>
      </c>
      <c r="G23" s="565">
        <f t="shared" si="0"/>
        <v>84511604.127944902</v>
      </c>
    </row>
    <row r="24" spans="1:7" ht="15.75" x14ac:dyDescent="0.25">
      <c r="A24" s="458"/>
      <c r="B24" s="458"/>
      <c r="C24" s="458"/>
      <c r="D24" s="458"/>
      <c r="E24" s="458"/>
      <c r="F24" s="458"/>
      <c r="G24" s="458"/>
    </row>
    <row r="25" spans="1:7" ht="15.75" x14ac:dyDescent="0.25">
      <c r="A25" s="458"/>
      <c r="B25" s="548"/>
      <c r="C25" s="548"/>
      <c r="D25" s="548"/>
      <c r="E25" s="548"/>
      <c r="F25" s="548"/>
      <c r="G25" s="548"/>
    </row>
    <row r="26" spans="1:7" ht="15.75" x14ac:dyDescent="0.25">
      <c r="A26" s="458"/>
      <c r="B26" s="458"/>
      <c r="C26" s="548"/>
      <c r="D26" s="458"/>
      <c r="E26" s="458"/>
      <c r="F26" s="458"/>
      <c r="G26" s="458"/>
    </row>
    <row r="27" spans="1:7" ht="15.75" x14ac:dyDescent="0.25">
      <c r="A27" s="458"/>
      <c r="B27" s="458"/>
      <c r="C27" s="458"/>
      <c r="D27" s="458"/>
      <c r="E27" s="458"/>
      <c r="F27" s="458"/>
      <c r="G27" s="458"/>
    </row>
    <row r="28" spans="1:7" ht="15.75" x14ac:dyDescent="0.25">
      <c r="A28" s="458"/>
      <c r="B28" s="458"/>
      <c r="C28" s="458"/>
      <c r="D28" s="458"/>
      <c r="E28" s="458"/>
      <c r="F28" s="458"/>
      <c r="G28" s="458"/>
    </row>
    <row r="29" spans="1:7" ht="15.75" x14ac:dyDescent="0.25">
      <c r="A29" s="458"/>
      <c r="B29" s="458"/>
      <c r="C29" s="458"/>
      <c r="D29" s="458"/>
      <c r="E29" s="458"/>
      <c r="F29" s="458"/>
      <c r="G29" s="458"/>
    </row>
    <row r="30" spans="1:7" ht="15.75" x14ac:dyDescent="0.25">
      <c r="A30" s="458"/>
      <c r="B30" s="458"/>
      <c r="C30" s="458"/>
      <c r="D30" s="458"/>
      <c r="E30" s="458"/>
      <c r="F30" s="458"/>
      <c r="G30" s="458"/>
    </row>
    <row r="31" spans="1:7" ht="15.75" x14ac:dyDescent="0.25">
      <c r="A31" s="458"/>
      <c r="B31" s="458"/>
      <c r="C31" s="458"/>
      <c r="D31" s="458"/>
      <c r="E31" s="458"/>
      <c r="F31" s="458"/>
      <c r="G31" s="458"/>
    </row>
    <row r="32" spans="1:7" ht="15.75" x14ac:dyDescent="0.25">
      <c r="A32" s="458"/>
      <c r="B32" s="458"/>
      <c r="C32" s="458"/>
      <c r="D32" s="458"/>
      <c r="E32" s="458"/>
      <c r="F32" s="458"/>
      <c r="G32" s="458"/>
    </row>
    <row r="33" spans="1:28" ht="15.75" x14ac:dyDescent="0.25">
      <c r="A33" s="458"/>
      <c r="B33" s="458"/>
      <c r="C33" s="458"/>
      <c r="D33" s="458"/>
      <c r="E33" s="458"/>
      <c r="F33" s="458"/>
      <c r="G33" s="458"/>
    </row>
    <row r="34" spans="1:28" ht="15.75" x14ac:dyDescent="0.25">
      <c r="A34" s="458"/>
      <c r="B34" s="458"/>
      <c r="C34" s="458"/>
      <c r="D34" s="458"/>
      <c r="E34" s="458"/>
      <c r="F34" s="458"/>
      <c r="G34" s="458"/>
    </row>
    <row r="35" spans="1:28" ht="15.75" x14ac:dyDescent="0.25">
      <c r="A35" s="458"/>
      <c r="B35" s="458"/>
      <c r="C35" s="458"/>
      <c r="D35" s="458"/>
      <c r="E35" s="458"/>
      <c r="F35" s="458"/>
      <c r="G35" s="458"/>
    </row>
    <row r="36" spans="1:28" ht="15.75" x14ac:dyDescent="0.25">
      <c r="A36" s="458"/>
      <c r="B36" s="458"/>
      <c r="C36" s="458"/>
      <c r="D36" s="458"/>
      <c r="E36" s="458"/>
      <c r="F36" s="458"/>
      <c r="G36" s="458"/>
    </row>
    <row r="37" spans="1:28" ht="15.75" x14ac:dyDescent="0.25">
      <c r="A37" s="458"/>
      <c r="B37" s="458"/>
      <c r="C37" s="458"/>
      <c r="D37" s="458"/>
      <c r="E37" s="458"/>
      <c r="F37" s="458"/>
      <c r="G37" s="458"/>
    </row>
    <row r="38" spans="1:28" ht="15.75" x14ac:dyDescent="0.25">
      <c r="A38" s="458"/>
      <c r="B38" s="458"/>
      <c r="C38" s="458"/>
      <c r="D38" s="458"/>
      <c r="E38" s="458"/>
      <c r="F38" s="458"/>
      <c r="G38" s="458"/>
    </row>
    <row r="39" spans="1:28" ht="15.75" x14ac:dyDescent="0.25">
      <c r="A39" s="458"/>
      <c r="B39" s="458"/>
      <c r="C39" s="458"/>
      <c r="D39" s="458"/>
      <c r="E39" s="458"/>
      <c r="F39" s="458"/>
      <c r="G39" s="458"/>
    </row>
    <row r="40" spans="1:28" s="453" customFormat="1" ht="15" customHeight="1" x14ac:dyDescent="0.25">
      <c r="A40" s="566"/>
      <c r="B40" s="451" t="s">
        <v>1096</v>
      </c>
      <c r="C40" s="451"/>
      <c r="D40" s="451"/>
      <c r="E40" s="451"/>
      <c r="F40" s="451"/>
      <c r="G40" s="489"/>
      <c r="H40" s="567"/>
    </row>
    <row r="41" spans="1:28" ht="15" customHeight="1" x14ac:dyDescent="0.25">
      <c r="A41" s="457"/>
      <c r="B41" s="454" t="s">
        <v>1097</v>
      </c>
      <c r="C41" s="454"/>
      <c r="D41" s="454"/>
      <c r="E41" s="455"/>
      <c r="F41" s="455"/>
      <c r="G41" s="455"/>
      <c r="H41" s="488"/>
    </row>
    <row r="44" spans="1:28" s="514" customFormat="1" ht="15" x14ac:dyDescent="0.25">
      <c r="A44" t="s">
        <v>1119</v>
      </c>
      <c r="B44" s="459" t="s">
        <v>1120</v>
      </c>
    </row>
    <row r="45" spans="1:28" s="514" customFormat="1" x14ac:dyDescent="0.2">
      <c r="B45" s="551"/>
    </row>
    <row r="46" spans="1:28" s="551" customFormat="1" ht="30" x14ac:dyDescent="0.25">
      <c r="A46" t="s">
        <v>1171</v>
      </c>
      <c r="B46" s="459" t="s">
        <v>1099</v>
      </c>
      <c r="C46" s="459" t="s">
        <v>1123</v>
      </c>
      <c r="D46" s="459" t="s">
        <v>1101</v>
      </c>
      <c r="E46" s="459" t="s">
        <v>1124</v>
      </c>
      <c r="F46" t="s">
        <v>1125</v>
      </c>
      <c r="G46" t="s">
        <v>1126</v>
      </c>
      <c r="H46" s="514"/>
    </row>
    <row r="47" spans="1:28" s="551" customFormat="1" ht="15" x14ac:dyDescent="0.25">
      <c r="A47" s="461" t="s">
        <v>1177</v>
      </c>
      <c r="B47" s="460">
        <v>129632847.63794494</v>
      </c>
      <c r="C47" s="460">
        <v>11780030.359999998</v>
      </c>
      <c r="D47" s="460">
        <v>141412877.99794498</v>
      </c>
      <c r="E47" s="460">
        <v>56901273.87000002</v>
      </c>
      <c r="F47" s="460">
        <v>56901273.87000002</v>
      </c>
      <c r="G47" s="460">
        <v>84511604.127944961</v>
      </c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  <c r="AB47" s="514"/>
    </row>
    <row r="48" spans="1:28" s="514" customFormat="1" ht="15" x14ac:dyDescent="0.25">
      <c r="A48" s="568" t="s">
        <v>1104</v>
      </c>
      <c r="B48" s="460">
        <v>129632847.63794494</v>
      </c>
      <c r="C48" s="460">
        <v>11780030.359999998</v>
      </c>
      <c r="D48" s="460">
        <v>141412877.99794498</v>
      </c>
      <c r="E48" s="460">
        <v>56901273.87000002</v>
      </c>
      <c r="F48" s="460">
        <v>56901273.87000002</v>
      </c>
      <c r="G48" s="460">
        <v>84511604.127944961</v>
      </c>
    </row>
    <row r="49" spans="1:7" s="514" customFormat="1" ht="15" x14ac:dyDescent="0.25">
      <c r="A49"/>
      <c r="B49"/>
      <c r="C49"/>
      <c r="D49"/>
      <c r="E49"/>
      <c r="F49"/>
      <c r="G49"/>
    </row>
    <row r="50" spans="1:7" x14ac:dyDescent="0.2">
      <c r="A50" s="514"/>
      <c r="B50" s="514"/>
      <c r="C50" s="514"/>
      <c r="D50" s="514"/>
      <c r="E50" s="514"/>
      <c r="F50" s="514"/>
      <c r="G50" s="514"/>
    </row>
    <row r="51" spans="1:7" x14ac:dyDescent="0.2">
      <c r="A51" s="514"/>
      <c r="B51" s="514"/>
      <c r="C51" s="514"/>
      <c r="D51" s="514"/>
      <c r="E51" s="514"/>
      <c r="F51" s="514"/>
      <c r="G51" s="514"/>
    </row>
  </sheetData>
  <mergeCells count="11">
    <mergeCell ref="B40:D40"/>
    <mergeCell ref="E40:F40"/>
    <mergeCell ref="B41:D41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74803149606299213" bottom="0.74803149606299213" header="0.31496062992125984" footer="0.31496062992125984"/>
  <pageSetup scale="52" orientation="landscape" r:id="rId2"/>
  <headerFooter>
    <oddFooter>&amp;R30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0"/>
  <sheetViews>
    <sheetView showGridLines="0" topLeftCell="C28" workbookViewId="0">
      <selection activeCell="A19" sqref="A19"/>
    </sheetView>
  </sheetViews>
  <sheetFormatPr baseColWidth="10" defaultColWidth="10.85546875" defaultRowHeight="12.75" x14ac:dyDescent="0.2"/>
  <cols>
    <col min="1" max="1" width="25.85546875" style="456" customWidth="1"/>
    <col min="2" max="4" width="22.28515625" style="456" bestFit="1" customWidth="1"/>
    <col min="5" max="5" width="21.85546875" style="456" customWidth="1"/>
    <col min="6" max="6" width="21.7109375" style="456" customWidth="1"/>
    <col min="7" max="7" width="24.42578125" style="456" customWidth="1"/>
    <col min="8" max="8" width="10.85546875" style="456"/>
    <col min="9" max="9" width="14.85546875" style="456" bestFit="1" customWidth="1"/>
    <col min="10" max="16384" width="10.85546875" style="456"/>
  </cols>
  <sheetData>
    <row r="2" spans="1:9" x14ac:dyDescent="0.2">
      <c r="A2" s="456" t="s">
        <v>1074</v>
      </c>
    </row>
    <row r="4" spans="1:9" ht="13.5" thickBot="1" x14ac:dyDescent="0.25"/>
    <row r="5" spans="1:9" ht="15.75" x14ac:dyDescent="0.25">
      <c r="A5" s="553" t="str">
        <f>'[7]CLASIFICACIÓN   ADMINISTRATIVA'!A5:G5</f>
        <v>UNIVERSIDAD TECNOLÓGICA DE SAN JUAN DEL RÍO</v>
      </c>
      <c r="B5" s="554"/>
      <c r="C5" s="554"/>
      <c r="D5" s="554"/>
      <c r="E5" s="554"/>
      <c r="F5" s="554"/>
      <c r="G5" s="555"/>
      <c r="H5" s="458"/>
    </row>
    <row r="6" spans="1:9" ht="15.75" x14ac:dyDescent="0.25">
      <c r="A6" s="462" t="s">
        <v>1110</v>
      </c>
      <c r="B6" s="463"/>
      <c r="C6" s="463"/>
      <c r="D6" s="463"/>
      <c r="E6" s="463"/>
      <c r="F6" s="463"/>
      <c r="G6" s="464"/>
      <c r="H6" s="458"/>
    </row>
    <row r="7" spans="1:9" ht="15.75" x14ac:dyDescent="0.25">
      <c r="A7" s="462" t="s">
        <v>1174</v>
      </c>
      <c r="B7" s="463"/>
      <c r="C7" s="463"/>
      <c r="D7" s="463"/>
      <c r="E7" s="463"/>
      <c r="F7" s="463"/>
      <c r="G7" s="464"/>
      <c r="H7" s="458"/>
    </row>
    <row r="8" spans="1:9" ht="16.5" thickBot="1" x14ac:dyDescent="0.3">
      <c r="A8" s="466" t="str">
        <f>'CLASIFICACIÓN   ADMINISTRATIVA'!A8:G8</f>
        <v>DEL 01  DE ENERO AL 30 DE JUNIO DEL 2017.</v>
      </c>
      <c r="B8" s="467"/>
      <c r="C8" s="467"/>
      <c r="D8" s="467"/>
      <c r="E8" s="467"/>
      <c r="F8" s="467"/>
      <c r="G8" s="468"/>
      <c r="H8" s="458"/>
    </row>
    <row r="9" spans="1:9" ht="16.5" thickBot="1" x14ac:dyDescent="0.3">
      <c r="A9" s="556"/>
      <c r="B9" s="556"/>
      <c r="C9" s="556"/>
      <c r="D9" s="556"/>
      <c r="E9" s="556"/>
      <c r="F9" s="556"/>
      <c r="G9" s="556"/>
      <c r="H9" s="458"/>
    </row>
    <row r="10" spans="1:9" ht="16.5" thickBot="1" x14ac:dyDescent="0.3">
      <c r="A10" s="534" t="s">
        <v>100</v>
      </c>
      <c r="B10" s="557" t="s">
        <v>1112</v>
      </c>
      <c r="C10" s="532"/>
      <c r="D10" s="532"/>
      <c r="E10" s="532"/>
      <c r="F10" s="533"/>
      <c r="G10" s="534" t="s">
        <v>1113</v>
      </c>
      <c r="H10" s="458"/>
    </row>
    <row r="11" spans="1:9" ht="32.25" thickBot="1" x14ac:dyDescent="0.3">
      <c r="A11" s="558"/>
      <c r="B11" s="537" t="s">
        <v>1114</v>
      </c>
      <c r="C11" s="559" t="s">
        <v>1115</v>
      </c>
      <c r="D11" s="559" t="s">
        <v>1082</v>
      </c>
      <c r="E11" s="559" t="s">
        <v>1083</v>
      </c>
      <c r="F11" s="559" t="s">
        <v>1116</v>
      </c>
      <c r="G11" s="538"/>
      <c r="H11" s="458"/>
    </row>
    <row r="12" spans="1:9" ht="16.5" thickBot="1" x14ac:dyDescent="0.3">
      <c r="A12" s="538"/>
      <c r="B12" s="537">
        <v>1</v>
      </c>
      <c r="C12" s="537">
        <v>2</v>
      </c>
      <c r="D12" s="537" t="s">
        <v>1117</v>
      </c>
      <c r="E12" s="537">
        <v>4</v>
      </c>
      <c r="F12" s="537">
        <v>5</v>
      </c>
      <c r="G12" s="537" t="s">
        <v>1118</v>
      </c>
      <c r="H12" s="458"/>
    </row>
    <row r="13" spans="1:9" ht="15.75" x14ac:dyDescent="0.25">
      <c r="A13" s="560"/>
      <c r="B13" s="542"/>
      <c r="C13" s="542"/>
      <c r="D13" s="542"/>
      <c r="E13" s="542"/>
      <c r="F13" s="542"/>
      <c r="G13" s="542"/>
      <c r="H13" s="458"/>
    </row>
    <row r="14" spans="1:9" ht="15.75" x14ac:dyDescent="0.25">
      <c r="A14" s="569" t="s">
        <v>1178</v>
      </c>
      <c r="B14" s="472"/>
      <c r="C14" s="472"/>
      <c r="D14" s="472"/>
      <c r="E14" s="472"/>
      <c r="F14" s="472"/>
      <c r="G14" s="472"/>
      <c r="H14" s="458"/>
    </row>
    <row r="15" spans="1:9" ht="15.75" x14ac:dyDescent="0.25">
      <c r="A15" s="569" t="s">
        <v>1179</v>
      </c>
      <c r="B15" s="472"/>
      <c r="C15" s="472"/>
      <c r="D15" s="472"/>
      <c r="E15" s="472"/>
      <c r="F15" s="472"/>
      <c r="G15" s="472"/>
      <c r="H15" s="458"/>
    </row>
    <row r="16" spans="1:9" ht="15.75" x14ac:dyDescent="0.25">
      <c r="A16" s="569" t="s">
        <v>1180</v>
      </c>
      <c r="B16" s="472"/>
      <c r="C16" s="472"/>
      <c r="D16" s="472"/>
      <c r="E16" s="472"/>
      <c r="F16" s="472"/>
      <c r="G16" s="472"/>
      <c r="H16" s="458"/>
      <c r="I16" s="479"/>
    </row>
    <row r="17" spans="1:8" ht="15.75" x14ac:dyDescent="0.25">
      <c r="A17" s="569" t="s">
        <v>1181</v>
      </c>
      <c r="B17" s="475">
        <f>GETPIVOTDATA("Suma de PTTO. ORIGINAL AUTORIZADO",$A$37,"CAG","P500")</f>
        <v>129632847.63794494</v>
      </c>
      <c r="C17" s="475">
        <f>GETPIVOTDATA("Suma de TOTAL MODIFICACIONES",$A$37,"CAG","P500")</f>
        <v>11780030.359999998</v>
      </c>
      <c r="D17" s="475">
        <f>GETPIVOTDATA("Suma de PTTO.  MODIFICADO",$A$37,"CAG","P500")</f>
        <v>141412877.99794498</v>
      </c>
      <c r="E17" s="475">
        <f>GETPIVOTDATA("Suma de PPTO EJERCIDO A LA FECHA",$A$37,"CAG","P500")</f>
        <v>56901273.87000002</v>
      </c>
      <c r="F17" s="475">
        <f>E17</f>
        <v>56901273.87000002</v>
      </c>
      <c r="G17" s="475">
        <f>+D17-E17</f>
        <v>84511604.127944961</v>
      </c>
      <c r="H17" s="458"/>
    </row>
    <row r="18" spans="1:8" ht="16.5" thickBot="1" x14ac:dyDescent="0.3">
      <c r="A18" s="570"/>
      <c r="B18" s="436"/>
      <c r="C18" s="436"/>
      <c r="D18" s="436"/>
      <c r="E18" s="436"/>
      <c r="F18" s="436"/>
      <c r="G18" s="436"/>
      <c r="H18" s="458"/>
    </row>
    <row r="19" spans="1:8" ht="16.5" thickBot="1" x14ac:dyDescent="0.3">
      <c r="A19" s="571" t="s">
        <v>1182</v>
      </c>
      <c r="B19" s="572">
        <f t="shared" ref="B19:G19" si="0">SUM(B14:B17)</f>
        <v>129632847.63794494</v>
      </c>
      <c r="C19" s="572">
        <f>SUM(C14:C17)</f>
        <v>11780030.359999998</v>
      </c>
      <c r="D19" s="572">
        <f t="shared" si="0"/>
        <v>141412877.99794498</v>
      </c>
      <c r="E19" s="572">
        <f t="shared" si="0"/>
        <v>56901273.87000002</v>
      </c>
      <c r="F19" s="572">
        <f t="shared" si="0"/>
        <v>56901273.87000002</v>
      </c>
      <c r="G19" s="572">
        <f t="shared" si="0"/>
        <v>84511604.127944961</v>
      </c>
      <c r="H19" s="458"/>
    </row>
    <row r="20" spans="1:8" ht="15.75" x14ac:dyDescent="0.25">
      <c r="A20" s="487"/>
      <c r="B20" s="487"/>
      <c r="C20" s="487"/>
      <c r="D20" s="487"/>
      <c r="E20" s="487"/>
      <c r="F20" s="487"/>
      <c r="G20" s="487"/>
      <c r="H20" s="458"/>
    </row>
    <row r="21" spans="1:8" ht="15.75" x14ac:dyDescent="0.25">
      <c r="A21" s="458"/>
      <c r="B21" s="458"/>
      <c r="C21" s="458"/>
      <c r="D21" s="458"/>
      <c r="E21" s="458"/>
      <c r="F21" s="458"/>
      <c r="G21" s="458"/>
      <c r="H21" s="458"/>
    </row>
    <row r="22" spans="1:8" ht="15.75" x14ac:dyDescent="0.25">
      <c r="A22" s="458"/>
      <c r="B22" s="458"/>
      <c r="C22" s="458"/>
      <c r="D22" s="458"/>
      <c r="E22" s="458"/>
      <c r="F22" s="458"/>
      <c r="G22" s="458"/>
      <c r="H22" s="458"/>
    </row>
    <row r="23" spans="1:8" ht="15.75" x14ac:dyDescent="0.25">
      <c r="A23" s="458"/>
      <c r="B23" s="458"/>
      <c r="C23" s="458"/>
      <c r="D23" s="458"/>
      <c r="E23" s="458"/>
      <c r="F23" s="458"/>
      <c r="G23" s="458"/>
      <c r="H23" s="458"/>
    </row>
    <row r="24" spans="1:8" ht="15.75" x14ac:dyDescent="0.25">
      <c r="A24" s="458"/>
      <c r="B24" s="458"/>
      <c r="C24" s="458"/>
      <c r="D24" s="458"/>
      <c r="E24" s="458"/>
      <c r="F24" s="458"/>
      <c r="G24" s="458"/>
      <c r="H24" s="458"/>
    </row>
    <row r="25" spans="1:8" ht="15.75" x14ac:dyDescent="0.25">
      <c r="A25" s="458"/>
      <c r="B25" s="458"/>
      <c r="C25" s="458"/>
      <c r="D25" s="458"/>
      <c r="E25" s="458"/>
      <c r="F25" s="458"/>
      <c r="G25" s="458"/>
      <c r="H25" s="458"/>
    </row>
    <row r="26" spans="1:8" ht="15.75" x14ac:dyDescent="0.25">
      <c r="A26" s="458"/>
      <c r="B26" s="458"/>
      <c r="C26" s="458"/>
      <c r="D26" s="458"/>
      <c r="E26" s="458"/>
      <c r="F26" s="458"/>
      <c r="G26" s="458"/>
      <c r="H26" s="458"/>
    </row>
    <row r="27" spans="1:8" ht="15.75" x14ac:dyDescent="0.25">
      <c r="A27" s="458"/>
      <c r="B27" s="458"/>
      <c r="C27" s="458"/>
      <c r="D27" s="458"/>
      <c r="E27" s="458"/>
      <c r="F27" s="458"/>
      <c r="G27" s="458"/>
      <c r="H27" s="458"/>
    </row>
    <row r="28" spans="1:8" ht="15.75" x14ac:dyDescent="0.25">
      <c r="A28" s="458"/>
      <c r="B28" s="458"/>
      <c r="C28" s="458"/>
      <c r="D28" s="458"/>
      <c r="E28" s="458"/>
      <c r="F28" s="458"/>
      <c r="G28" s="458"/>
      <c r="H28" s="458"/>
    </row>
    <row r="29" spans="1:8" s="453" customFormat="1" ht="15.75" x14ac:dyDescent="0.25">
      <c r="A29" s="451"/>
      <c r="B29" s="451"/>
      <c r="C29" s="451" t="s">
        <v>1096</v>
      </c>
      <c r="D29" s="451"/>
      <c r="E29" s="451"/>
      <c r="F29" s="451"/>
      <c r="G29" s="451"/>
      <c r="H29" s="451"/>
    </row>
    <row r="30" spans="1:8" ht="15.75" x14ac:dyDescent="0.25">
      <c r="A30" s="454"/>
      <c r="B30" s="454"/>
      <c r="C30" s="454" t="s">
        <v>1097</v>
      </c>
      <c r="D30" s="454"/>
      <c r="E30" s="454"/>
      <c r="F30" s="454"/>
      <c r="G30" s="454"/>
      <c r="H30" s="454"/>
    </row>
    <row r="35" spans="1:28" s="514" customFormat="1" ht="15" x14ac:dyDescent="0.25">
      <c r="A35" t="s">
        <v>1119</v>
      </c>
      <c r="B35" s="459" t="s">
        <v>1120</v>
      </c>
    </row>
    <row r="36" spans="1:28" s="514" customFormat="1" x14ac:dyDescent="0.2">
      <c r="B36" s="551"/>
    </row>
    <row r="37" spans="1:28" s="551" customFormat="1" ht="30" x14ac:dyDescent="0.25">
      <c r="A37" t="s">
        <v>1171</v>
      </c>
      <c r="B37" s="459" t="s">
        <v>1099</v>
      </c>
      <c r="C37" s="459" t="s">
        <v>1123</v>
      </c>
      <c r="D37" s="459" t="s">
        <v>1101</v>
      </c>
      <c r="E37" s="459" t="s">
        <v>1124</v>
      </c>
      <c r="F37" t="s">
        <v>1125</v>
      </c>
      <c r="G37" t="s">
        <v>1126</v>
      </c>
      <c r="H37" s="514"/>
    </row>
    <row r="38" spans="1:28" s="551" customFormat="1" ht="15" x14ac:dyDescent="0.25">
      <c r="A38" s="461" t="s">
        <v>1177</v>
      </c>
      <c r="B38" s="460">
        <v>129632847.63794494</v>
      </c>
      <c r="C38" s="460">
        <v>11780030.359999998</v>
      </c>
      <c r="D38" s="460">
        <v>141412877.99794498</v>
      </c>
      <c r="E38" s="460">
        <v>56901273.87000002</v>
      </c>
      <c r="F38" s="460">
        <v>56901273.87000002</v>
      </c>
      <c r="G38" s="460">
        <v>84511604.127944961</v>
      </c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</row>
    <row r="39" spans="1:28" s="514" customFormat="1" ht="15" x14ac:dyDescent="0.25">
      <c r="A39" s="568" t="s">
        <v>1104</v>
      </c>
      <c r="B39" s="460">
        <v>129632847.63794494</v>
      </c>
      <c r="C39" s="460">
        <v>11780030.359999998</v>
      </c>
      <c r="D39" s="460">
        <v>141412877.99794498</v>
      </c>
      <c r="E39" s="460">
        <v>56901273.87000002</v>
      </c>
      <c r="F39" s="460">
        <v>56901273.87000002</v>
      </c>
      <c r="G39" s="460">
        <v>84511604.127944961</v>
      </c>
    </row>
    <row r="40" spans="1:28" ht="15" x14ac:dyDescent="0.25">
      <c r="A40"/>
      <c r="B40"/>
      <c r="C40"/>
      <c r="D40"/>
      <c r="E40"/>
      <c r="F40"/>
      <c r="G40"/>
    </row>
  </sheetData>
  <mergeCells count="14">
    <mergeCell ref="A29:B29"/>
    <mergeCell ref="C29:E29"/>
    <mergeCell ref="F29:H29"/>
    <mergeCell ref="A30:B30"/>
    <mergeCell ref="C30:E30"/>
    <mergeCell ref="F30:H30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&amp;R31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6"/>
  <sheetViews>
    <sheetView topLeftCell="A3" workbookViewId="0">
      <selection activeCell="E18" sqref="E18"/>
    </sheetView>
  </sheetViews>
  <sheetFormatPr baseColWidth="10" defaultRowHeight="15.75" x14ac:dyDescent="0.25"/>
  <cols>
    <col min="1" max="1" width="50.42578125" style="3" bestFit="1" customWidth="1"/>
    <col min="2" max="2" width="9.28515625" style="1" customWidth="1"/>
    <col min="3" max="3" width="11.5703125" style="1" customWidth="1"/>
    <col min="4" max="4" width="32.5703125" style="1" customWidth="1"/>
    <col min="5" max="5" width="39" style="1" customWidth="1"/>
    <col min="6" max="6" width="11.42578125" style="1"/>
    <col min="7" max="7" width="15.5703125" style="1" customWidth="1"/>
    <col min="8" max="9" width="11.42578125" style="1"/>
    <col min="10" max="10" width="14.7109375" style="1" customWidth="1"/>
    <col min="11" max="11" width="13.85546875" style="1" bestFit="1" customWidth="1"/>
    <col min="12" max="16384" width="11.42578125" style="1"/>
  </cols>
  <sheetData>
    <row r="2" spans="1:11" x14ac:dyDescent="0.25">
      <c r="E2" s="4"/>
    </row>
    <row r="3" spans="1:11" ht="16.5" thickBot="1" x14ac:dyDescent="0.3"/>
    <row r="4" spans="1:11" x14ac:dyDescent="0.25">
      <c r="A4" s="326" t="s">
        <v>174</v>
      </c>
      <c r="B4" s="327"/>
      <c r="C4" s="327"/>
      <c r="D4" s="327"/>
      <c r="E4" s="328"/>
    </row>
    <row r="5" spans="1:11" x14ac:dyDescent="0.25">
      <c r="A5" s="329" t="s">
        <v>55</v>
      </c>
      <c r="B5" s="330"/>
      <c r="C5" s="330"/>
      <c r="D5" s="330"/>
      <c r="E5" s="331"/>
    </row>
    <row r="6" spans="1:11" ht="16.5" thickBot="1" x14ac:dyDescent="0.3">
      <c r="A6" s="332" t="s">
        <v>925</v>
      </c>
      <c r="B6" s="333"/>
      <c r="C6" s="333"/>
      <c r="D6" s="333"/>
      <c r="E6" s="334"/>
    </row>
    <row r="7" spans="1:11" x14ac:dyDescent="0.25">
      <c r="A7" s="26"/>
      <c r="B7" s="11"/>
      <c r="C7" s="11"/>
      <c r="D7" s="31">
        <v>42856</v>
      </c>
      <c r="E7" s="32">
        <v>42887</v>
      </c>
    </row>
    <row r="8" spans="1:11" x14ac:dyDescent="0.25">
      <c r="A8" s="27" t="s">
        <v>56</v>
      </c>
      <c r="B8" s="11"/>
      <c r="C8" s="11"/>
      <c r="D8" s="20"/>
      <c r="E8" s="23"/>
    </row>
    <row r="9" spans="1:11" x14ac:dyDescent="0.25">
      <c r="A9" s="27" t="s">
        <v>57</v>
      </c>
      <c r="B9" s="11"/>
      <c r="C9" s="11"/>
      <c r="D9" s="20"/>
      <c r="E9" s="23"/>
    </row>
    <row r="10" spans="1:11" ht="25.5" x14ac:dyDescent="0.25">
      <c r="A10" s="28" t="s">
        <v>301</v>
      </c>
      <c r="B10" s="11"/>
      <c r="C10" s="11"/>
      <c r="D10" s="213">
        <v>11183720.710000001</v>
      </c>
      <c r="E10" s="214">
        <v>12502187.710000001</v>
      </c>
      <c r="G10" s="279">
        <f>+E10-D10</f>
        <v>1318467</v>
      </c>
      <c r="J10" s="279">
        <f>+E10-D10</f>
        <v>1318467</v>
      </c>
    </row>
    <row r="11" spans="1:11" x14ac:dyDescent="0.25">
      <c r="A11" s="28"/>
      <c r="B11" s="11"/>
      <c r="C11" s="11"/>
      <c r="D11" s="213"/>
      <c r="E11" s="214"/>
    </row>
    <row r="12" spans="1:11" ht="26.25" x14ac:dyDescent="0.25">
      <c r="A12" s="29" t="s">
        <v>62</v>
      </c>
      <c r="B12" s="11"/>
      <c r="C12" s="11"/>
      <c r="D12" s="213"/>
      <c r="E12" s="214"/>
      <c r="J12" s="279"/>
    </row>
    <row r="13" spans="1:11" x14ac:dyDescent="0.25">
      <c r="A13" s="28" t="s">
        <v>63</v>
      </c>
      <c r="B13" s="11"/>
      <c r="C13" s="11"/>
      <c r="D13" s="213"/>
      <c r="E13" s="214"/>
    </row>
    <row r="14" spans="1:11" ht="25.5" x14ac:dyDescent="0.25">
      <c r="A14" s="28" t="s">
        <v>302</v>
      </c>
      <c r="B14" s="11"/>
      <c r="C14" s="11"/>
      <c r="D14" s="213">
        <v>41016862.399999999</v>
      </c>
      <c r="E14" s="214">
        <v>49589256.399999999</v>
      </c>
      <c r="G14" s="279">
        <f>+E14-D14</f>
        <v>8572394</v>
      </c>
      <c r="J14" s="279">
        <f>+E14-D14</f>
        <v>8572394</v>
      </c>
      <c r="K14" s="279">
        <f>+J14-'Edo. Sit. Financiera'!D9+'Edo. Sit. Financiera'!H10</f>
        <v>8529918.8999999985</v>
      </c>
    </row>
    <row r="15" spans="1:11" x14ac:dyDescent="0.25">
      <c r="A15" s="28"/>
      <c r="B15" s="11"/>
      <c r="C15" s="11"/>
      <c r="D15" s="213"/>
      <c r="E15" s="214"/>
    </row>
    <row r="16" spans="1:11" x14ac:dyDescent="0.25">
      <c r="A16" s="29" t="s">
        <v>64</v>
      </c>
      <c r="B16" s="11"/>
      <c r="C16" s="11"/>
      <c r="D16" s="213"/>
      <c r="E16" s="214"/>
    </row>
    <row r="17" spans="1:10" x14ac:dyDescent="0.25">
      <c r="A17" s="28" t="s">
        <v>303</v>
      </c>
      <c r="B17" s="11"/>
      <c r="C17" s="11"/>
      <c r="D17" s="213">
        <v>4320.67</v>
      </c>
      <c r="E17" s="214">
        <f>5843.08-9.77</f>
        <v>5833.3099999999995</v>
      </c>
      <c r="G17" s="279">
        <f>+E17-D17</f>
        <v>1512.6399999999994</v>
      </c>
      <c r="J17" s="279">
        <f>+E17-D17</f>
        <v>1512.6399999999994</v>
      </c>
    </row>
    <row r="18" spans="1:10" x14ac:dyDescent="0.25">
      <c r="A18" s="28"/>
      <c r="B18" s="11"/>
      <c r="C18" s="11"/>
      <c r="D18" s="213"/>
      <c r="E18" s="214"/>
    </row>
    <row r="19" spans="1:10" x14ac:dyDescent="0.25">
      <c r="A19" s="29" t="s">
        <v>65</v>
      </c>
      <c r="B19" s="11"/>
      <c r="C19" s="11"/>
      <c r="D19" s="213">
        <v>52204903.780000001</v>
      </c>
      <c r="E19" s="214">
        <f>SUM(E10:E18)</f>
        <v>62097277.420000002</v>
      </c>
      <c r="J19" s="279">
        <f>SUM(J10:J17)</f>
        <v>9892373.6400000006</v>
      </c>
    </row>
    <row r="20" spans="1:10" x14ac:dyDescent="0.25">
      <c r="A20" s="30"/>
      <c r="B20" s="11"/>
      <c r="C20" s="11"/>
      <c r="D20" s="213"/>
      <c r="E20" s="214"/>
    </row>
    <row r="21" spans="1:10" x14ac:dyDescent="0.25">
      <c r="A21" s="29" t="s">
        <v>66</v>
      </c>
      <c r="B21" s="11"/>
      <c r="C21" s="11"/>
      <c r="D21" s="213"/>
      <c r="E21" s="214"/>
    </row>
    <row r="22" spans="1:10" x14ac:dyDescent="0.25">
      <c r="A22" s="29" t="s">
        <v>67</v>
      </c>
      <c r="B22" s="11"/>
      <c r="C22" s="11"/>
      <c r="D22" s="213"/>
      <c r="E22" s="214"/>
    </row>
    <row r="23" spans="1:10" x14ac:dyDescent="0.25">
      <c r="A23" s="28" t="s">
        <v>304</v>
      </c>
      <c r="B23" s="11"/>
      <c r="C23" s="11"/>
      <c r="D23" s="213">
        <v>31038770</v>
      </c>
      <c r="E23" s="214">
        <v>37173978.759999998</v>
      </c>
      <c r="G23" s="279">
        <f>+E23-D23</f>
        <v>6135208.7599999979</v>
      </c>
      <c r="J23" s="279">
        <f t="shared" ref="J23:J25" si="0">+E23-D23</f>
        <v>6135208.7599999979</v>
      </c>
    </row>
    <row r="24" spans="1:10" x14ac:dyDescent="0.25">
      <c r="A24" s="28" t="s">
        <v>305</v>
      </c>
      <c r="B24" s="11"/>
      <c r="C24" s="11"/>
      <c r="D24" s="213">
        <v>1872963.67</v>
      </c>
      <c r="E24" s="214">
        <v>2496024.41</v>
      </c>
      <c r="G24" s="279">
        <f>+E24-D24</f>
        <v>623060.74000000022</v>
      </c>
      <c r="J24" s="279">
        <f t="shared" si="0"/>
        <v>623060.74000000022</v>
      </c>
    </row>
    <row r="25" spans="1:10" x14ac:dyDescent="0.25">
      <c r="A25" s="28" t="s">
        <v>306</v>
      </c>
      <c r="B25" s="11"/>
      <c r="C25" s="11"/>
      <c r="D25" s="213">
        <v>9109672.1699999999</v>
      </c>
      <c r="E25" s="214">
        <v>11843445.67</v>
      </c>
      <c r="G25" s="279">
        <f>+E25-D25</f>
        <v>2733773.5</v>
      </c>
      <c r="J25" s="279">
        <f t="shared" si="0"/>
        <v>2733773.5</v>
      </c>
    </row>
    <row r="26" spans="1:10" ht="26.25" x14ac:dyDescent="0.25">
      <c r="A26" s="29" t="s">
        <v>71</v>
      </c>
      <c r="B26" s="11"/>
      <c r="C26" s="11"/>
      <c r="D26" s="213"/>
      <c r="E26" s="214"/>
    </row>
    <row r="27" spans="1:10" ht="25.5" x14ac:dyDescent="0.25">
      <c r="A27" s="28" t="s">
        <v>72</v>
      </c>
      <c r="B27" s="11"/>
      <c r="C27" s="11"/>
      <c r="D27" s="213"/>
      <c r="E27" s="214"/>
    </row>
    <row r="28" spans="1:10" x14ac:dyDescent="0.25">
      <c r="A28" s="28" t="s">
        <v>73</v>
      </c>
      <c r="B28" s="11"/>
      <c r="C28" s="11"/>
      <c r="D28" s="213"/>
      <c r="E28" s="214"/>
    </row>
    <row r="29" spans="1:10" x14ac:dyDescent="0.25">
      <c r="A29" s="28" t="s">
        <v>74</v>
      </c>
      <c r="B29" s="11"/>
      <c r="C29" s="11"/>
      <c r="D29" s="213"/>
      <c r="E29" s="214"/>
    </row>
    <row r="30" spans="1:10" x14ac:dyDescent="0.25">
      <c r="A30" s="28" t="s">
        <v>307</v>
      </c>
      <c r="B30" s="11"/>
      <c r="C30" s="11"/>
      <c r="D30" s="213">
        <v>1156531</v>
      </c>
      <c r="E30" s="214">
        <v>1476825</v>
      </c>
      <c r="G30" s="279">
        <f>+E30-D30</f>
        <v>320294</v>
      </c>
      <c r="J30" s="279">
        <f>+E30-D30</f>
        <v>320294</v>
      </c>
    </row>
    <row r="31" spans="1:10" x14ac:dyDescent="0.25">
      <c r="A31" s="28" t="s">
        <v>750</v>
      </c>
      <c r="B31" s="11"/>
      <c r="C31" s="11"/>
      <c r="D31" s="213">
        <v>149020</v>
      </c>
      <c r="E31" s="214">
        <v>178824</v>
      </c>
      <c r="G31" s="279">
        <f>+E31-D31</f>
        <v>29804</v>
      </c>
      <c r="J31" s="279">
        <f>+E31-D31</f>
        <v>29804</v>
      </c>
    </row>
    <row r="32" spans="1:10" ht="25.5" hidden="1" x14ac:dyDescent="0.25">
      <c r="A32" s="28" t="s">
        <v>77</v>
      </c>
      <c r="B32" s="11"/>
      <c r="C32" s="11"/>
      <c r="D32" s="213"/>
      <c r="E32" s="214"/>
    </row>
    <row r="33" spans="1:10" hidden="1" x14ac:dyDescent="0.25">
      <c r="A33" s="28" t="s">
        <v>78</v>
      </c>
      <c r="B33" s="11"/>
      <c r="C33" s="11"/>
      <c r="D33" s="213"/>
      <c r="E33" s="214"/>
    </row>
    <row r="34" spans="1:10" hidden="1" x14ac:dyDescent="0.25">
      <c r="A34" s="28" t="s">
        <v>79</v>
      </c>
      <c r="B34" s="11"/>
      <c r="C34" s="11"/>
      <c r="D34" s="213"/>
      <c r="E34" s="214"/>
    </row>
    <row r="35" spans="1:10" hidden="1" x14ac:dyDescent="0.25">
      <c r="A35" s="28" t="s">
        <v>80</v>
      </c>
      <c r="B35" s="11"/>
      <c r="C35" s="11"/>
      <c r="D35" s="213"/>
      <c r="E35" s="214"/>
    </row>
    <row r="36" spans="1:10" hidden="1" x14ac:dyDescent="0.25">
      <c r="A36" s="29" t="s">
        <v>63</v>
      </c>
      <c r="B36" s="11"/>
      <c r="C36" s="11"/>
      <c r="D36" s="213"/>
      <c r="E36" s="214"/>
    </row>
    <row r="37" spans="1:10" hidden="1" x14ac:dyDescent="0.25">
      <c r="A37" s="28" t="s">
        <v>81</v>
      </c>
      <c r="B37" s="11"/>
      <c r="C37" s="11"/>
      <c r="D37" s="213"/>
      <c r="E37" s="214"/>
    </row>
    <row r="38" spans="1:10" hidden="1" x14ac:dyDescent="0.25">
      <c r="A38" s="28" t="s">
        <v>43</v>
      </c>
      <c r="B38" s="11"/>
      <c r="C38" s="11"/>
      <c r="D38" s="213"/>
      <c r="E38" s="214"/>
    </row>
    <row r="39" spans="1:10" hidden="1" x14ac:dyDescent="0.25">
      <c r="A39" s="28" t="s">
        <v>82</v>
      </c>
      <c r="B39" s="11"/>
      <c r="C39" s="11"/>
      <c r="D39" s="213"/>
      <c r="E39" s="214"/>
    </row>
    <row r="40" spans="1:10" ht="26.25" hidden="1" x14ac:dyDescent="0.25">
      <c r="A40" s="29" t="s">
        <v>83</v>
      </c>
      <c r="B40" s="11"/>
      <c r="C40" s="11"/>
      <c r="D40" s="213"/>
      <c r="E40" s="214"/>
    </row>
    <row r="41" spans="1:10" hidden="1" x14ac:dyDescent="0.25">
      <c r="A41" s="28" t="s">
        <v>84</v>
      </c>
      <c r="B41" s="11"/>
      <c r="C41" s="11"/>
      <c r="D41" s="213"/>
      <c r="E41" s="214"/>
    </row>
    <row r="42" spans="1:10" hidden="1" x14ac:dyDescent="0.25">
      <c r="A42" s="28" t="s">
        <v>85</v>
      </c>
      <c r="B42" s="11"/>
      <c r="C42" s="11"/>
      <c r="D42" s="213"/>
      <c r="E42" s="214"/>
    </row>
    <row r="43" spans="1:10" hidden="1" x14ac:dyDescent="0.25">
      <c r="A43" s="28" t="s">
        <v>86</v>
      </c>
      <c r="B43" s="11"/>
      <c r="C43" s="11"/>
      <c r="D43" s="213"/>
      <c r="E43" s="214"/>
    </row>
    <row r="44" spans="1:10" hidden="1" x14ac:dyDescent="0.25">
      <c r="A44" s="28" t="s">
        <v>87</v>
      </c>
      <c r="B44" s="11"/>
      <c r="C44" s="11"/>
      <c r="D44" s="213"/>
      <c r="E44" s="214"/>
    </row>
    <row r="45" spans="1:10" hidden="1" x14ac:dyDescent="0.25">
      <c r="A45" s="28" t="s">
        <v>88</v>
      </c>
      <c r="B45" s="11"/>
      <c r="C45" s="11"/>
      <c r="D45" s="213"/>
      <c r="E45" s="214"/>
    </row>
    <row r="46" spans="1:10" x14ac:dyDescent="0.25">
      <c r="A46" s="29" t="s">
        <v>89</v>
      </c>
      <c r="B46" s="11"/>
      <c r="C46" s="11"/>
      <c r="D46" s="213"/>
      <c r="E46" s="214"/>
    </row>
    <row r="47" spans="1:10" ht="25.5" x14ac:dyDescent="0.25">
      <c r="A47" s="28" t="s">
        <v>751</v>
      </c>
      <c r="B47" s="11"/>
      <c r="C47" s="11"/>
      <c r="D47" s="213">
        <v>2370831.7799999998</v>
      </c>
      <c r="E47" s="214">
        <v>2890835.51</v>
      </c>
      <c r="G47" s="279">
        <f>+E47-D47</f>
        <v>520003.73</v>
      </c>
      <c r="J47" s="279">
        <f>+E47-D47</f>
        <v>520003.73</v>
      </c>
    </row>
    <row r="48" spans="1:10" hidden="1" x14ac:dyDescent="0.25">
      <c r="A48" s="28" t="s">
        <v>90</v>
      </c>
      <c r="B48" s="11"/>
      <c r="C48" s="11"/>
      <c r="D48" s="213"/>
      <c r="E48" s="214"/>
    </row>
    <row r="49" spans="1:7" hidden="1" x14ac:dyDescent="0.25">
      <c r="A49" s="28" t="s">
        <v>91</v>
      </c>
      <c r="B49" s="11"/>
      <c r="C49" s="11"/>
      <c r="D49" s="213"/>
      <c r="E49" s="214"/>
    </row>
    <row r="50" spans="1:7" ht="25.5" hidden="1" x14ac:dyDescent="0.25">
      <c r="A50" s="28" t="s">
        <v>92</v>
      </c>
      <c r="B50" s="11"/>
      <c r="C50" s="11"/>
      <c r="D50" s="213"/>
      <c r="E50" s="214"/>
    </row>
    <row r="51" spans="1:7" hidden="1" x14ac:dyDescent="0.25">
      <c r="A51" s="28" t="s">
        <v>93</v>
      </c>
      <c r="B51" s="11"/>
      <c r="C51" s="11"/>
      <c r="D51" s="213"/>
      <c r="E51" s="214"/>
    </row>
    <row r="52" spans="1:7" hidden="1" x14ac:dyDescent="0.25">
      <c r="A52" s="28" t="s">
        <v>94</v>
      </c>
      <c r="B52" s="11"/>
      <c r="C52" s="11"/>
      <c r="D52" s="213"/>
      <c r="E52" s="214"/>
    </row>
    <row r="53" spans="1:7" hidden="1" x14ac:dyDescent="0.25">
      <c r="A53" s="29" t="s">
        <v>95</v>
      </c>
      <c r="B53" s="11"/>
      <c r="C53" s="11"/>
      <c r="D53" s="213"/>
      <c r="E53" s="214"/>
    </row>
    <row r="54" spans="1:7" hidden="1" x14ac:dyDescent="0.25">
      <c r="A54" s="28" t="s">
        <v>96</v>
      </c>
      <c r="B54" s="11"/>
      <c r="C54" s="11"/>
      <c r="D54" s="213"/>
      <c r="E54" s="214"/>
    </row>
    <row r="55" spans="1:7" x14ac:dyDescent="0.25">
      <c r="A55" s="28"/>
      <c r="B55" s="11"/>
      <c r="C55" s="11"/>
      <c r="D55" s="213"/>
      <c r="E55" s="214"/>
    </row>
    <row r="56" spans="1:7" x14ac:dyDescent="0.25">
      <c r="A56" s="29" t="s">
        <v>97</v>
      </c>
      <c r="B56" s="11"/>
      <c r="C56" s="11"/>
      <c r="D56" s="213">
        <v>45697788.620000005</v>
      </c>
      <c r="E56" s="214">
        <f>SUM(E23:E47)</f>
        <v>56059933.350000001</v>
      </c>
    </row>
    <row r="57" spans="1:7" x14ac:dyDescent="0.25">
      <c r="A57" s="30"/>
      <c r="B57" s="11"/>
      <c r="C57" s="11"/>
      <c r="D57" s="213"/>
      <c r="E57" s="214"/>
    </row>
    <row r="58" spans="1:7" x14ac:dyDescent="0.25">
      <c r="A58" s="29" t="s">
        <v>98</v>
      </c>
      <c r="B58" s="11"/>
      <c r="C58" s="11"/>
      <c r="D58" s="213">
        <v>6507115.1599999964</v>
      </c>
      <c r="E58" s="214">
        <f>+E19-E56</f>
        <v>6037344.0700000003</v>
      </c>
      <c r="G58" s="279">
        <f>+E58-'Edo. Sit. Financiera'!G25</f>
        <v>0</v>
      </c>
    </row>
    <row r="59" spans="1:7" ht="16.5" thickBot="1" x14ac:dyDescent="0.3">
      <c r="A59" s="16"/>
      <c r="B59" s="17"/>
      <c r="C59" s="17"/>
      <c r="D59" s="33"/>
      <c r="E59" s="24"/>
    </row>
    <row r="60" spans="1:7" x14ac:dyDescent="0.25">
      <c r="A60" s="5"/>
    </row>
    <row r="61" spans="1:7" x14ac:dyDescent="0.25">
      <c r="A61" s="5"/>
    </row>
    <row r="62" spans="1:7" x14ac:dyDescent="0.25">
      <c r="A62" s="5"/>
    </row>
    <row r="63" spans="1:7" x14ac:dyDescent="0.25">
      <c r="A63" s="5"/>
    </row>
    <row r="64" spans="1:7" x14ac:dyDescent="0.25">
      <c r="A64" s="274"/>
      <c r="B64" s="237"/>
      <c r="C64" s="238"/>
      <c r="D64" s="238"/>
      <c r="E64" s="237"/>
    </row>
    <row r="65" spans="1:5" x14ac:dyDescent="0.25">
      <c r="A65" s="276"/>
      <c r="B65" s="239"/>
      <c r="C65" s="238"/>
      <c r="D65" s="238"/>
      <c r="E65" s="239"/>
    </row>
    <row r="66" spans="1:5" x14ac:dyDescent="0.25">
      <c r="A66" s="276"/>
    </row>
  </sheetData>
  <mergeCells count="3">
    <mergeCell ref="A4:E4"/>
    <mergeCell ref="A5:E5"/>
    <mergeCell ref="A6:E6"/>
  </mergeCells>
  <printOptions horizontalCentered="1"/>
  <pageMargins left="0.31496062992125984" right="0" top="0.35433070866141736" bottom="0.15748031496062992" header="0.31496062992125984" footer="0.31496062992125984"/>
  <pageSetup scale="80" orientation="landscape" r:id="rId1"/>
  <headerFooter>
    <oddFooter>&amp;R&amp;14 &amp;"BenguiatGot Bk BT,Negrita"2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8"/>
  <sheetViews>
    <sheetView showGridLines="0" topLeftCell="C43" workbookViewId="0">
      <selection activeCell="A19" sqref="A19"/>
    </sheetView>
  </sheetViews>
  <sheetFormatPr baseColWidth="10" defaultColWidth="10.85546875" defaultRowHeight="12.75" x14ac:dyDescent="0.2"/>
  <cols>
    <col min="1" max="1" width="10.85546875" style="456"/>
    <col min="2" max="2" width="39.85546875" style="456" customWidth="1"/>
    <col min="3" max="5" width="22.28515625" style="456" bestFit="1" customWidth="1"/>
    <col min="6" max="6" width="22.28515625" style="456" customWidth="1"/>
    <col min="7" max="7" width="21.85546875" style="456" customWidth="1"/>
    <col min="8" max="8" width="22.42578125" style="456" customWidth="1"/>
    <col min="9" max="16384" width="10.85546875" style="456"/>
  </cols>
  <sheetData>
    <row r="2" spans="1:8" x14ac:dyDescent="0.2">
      <c r="A2" s="456" t="s">
        <v>1074</v>
      </c>
    </row>
    <row r="4" spans="1:8" ht="13.5" thickBot="1" x14ac:dyDescent="0.25"/>
    <row r="5" spans="1:8" ht="15.75" x14ac:dyDescent="0.2">
      <c r="A5" s="397" t="str">
        <f>'[7]CLASIFICACIÓN  ADMON '!A5:G5</f>
        <v>UNIVERSIDAD TECNOLÓGICA DE SAN JUAN DEL RÍO</v>
      </c>
      <c r="B5" s="398"/>
      <c r="C5" s="398"/>
      <c r="D5" s="398"/>
      <c r="E5" s="398"/>
      <c r="F5" s="398"/>
      <c r="G5" s="398"/>
      <c r="H5" s="399"/>
    </row>
    <row r="6" spans="1:8" ht="15.75" x14ac:dyDescent="0.2">
      <c r="A6" s="400" t="s">
        <v>1110</v>
      </c>
      <c r="B6" s="401"/>
      <c r="C6" s="401"/>
      <c r="D6" s="401"/>
      <c r="E6" s="401"/>
      <c r="F6" s="401"/>
      <c r="G6" s="401"/>
      <c r="H6" s="402"/>
    </row>
    <row r="7" spans="1:8" ht="15.75" x14ac:dyDescent="0.2">
      <c r="A7" s="400" t="s">
        <v>1174</v>
      </c>
      <c r="B7" s="401"/>
      <c r="C7" s="401"/>
      <c r="D7" s="401"/>
      <c r="E7" s="401"/>
      <c r="F7" s="401"/>
      <c r="G7" s="401"/>
      <c r="H7" s="402"/>
    </row>
    <row r="8" spans="1:8" ht="16.5" thickBot="1" x14ac:dyDescent="0.25">
      <c r="A8" s="403" t="str">
        <f>'CLASIFICACIÓN  ADMON '!A8:G8</f>
        <v>DEL 01  DE ENERO AL 30 DE JUNIO DEL 2017.</v>
      </c>
      <c r="B8" s="404"/>
      <c r="C8" s="404"/>
      <c r="D8" s="404"/>
      <c r="E8" s="404"/>
      <c r="F8" s="404"/>
      <c r="G8" s="404"/>
      <c r="H8" s="405"/>
    </row>
    <row r="9" spans="1:8" ht="16.5" thickBot="1" x14ac:dyDescent="0.25">
      <c r="A9" s="529" t="s">
        <v>100</v>
      </c>
      <c r="B9" s="573"/>
      <c r="C9" s="557" t="s">
        <v>1112</v>
      </c>
      <c r="D9" s="532"/>
      <c r="E9" s="532"/>
      <c r="F9" s="532"/>
      <c r="G9" s="533"/>
      <c r="H9" s="534" t="s">
        <v>1113</v>
      </c>
    </row>
    <row r="10" spans="1:8" ht="32.25" thickBot="1" x14ac:dyDescent="0.25">
      <c r="A10" s="535"/>
      <c r="B10" s="574"/>
      <c r="C10" s="537" t="s">
        <v>1114</v>
      </c>
      <c r="D10" s="537" t="s">
        <v>1115</v>
      </c>
      <c r="E10" s="537" t="s">
        <v>1082</v>
      </c>
      <c r="F10" s="537" t="s">
        <v>1083</v>
      </c>
      <c r="G10" s="537" t="s">
        <v>1116</v>
      </c>
      <c r="H10" s="538"/>
    </row>
    <row r="11" spans="1:8" ht="16.5" thickBot="1" x14ac:dyDescent="0.25">
      <c r="A11" s="575"/>
      <c r="B11" s="576"/>
      <c r="C11" s="537">
        <v>1</v>
      </c>
      <c r="D11" s="537">
        <v>2</v>
      </c>
      <c r="E11" s="537" t="s">
        <v>1117</v>
      </c>
      <c r="F11" s="537">
        <v>4</v>
      </c>
      <c r="G11" s="537">
        <v>5</v>
      </c>
      <c r="H11" s="537" t="s">
        <v>1118</v>
      </c>
    </row>
    <row r="12" spans="1:8" ht="15.75" x14ac:dyDescent="0.2">
      <c r="A12" s="541"/>
      <c r="B12" s="542"/>
      <c r="C12" s="542"/>
      <c r="D12" s="542"/>
      <c r="E12" s="542"/>
      <c r="F12" s="542"/>
      <c r="G12" s="542"/>
      <c r="H12" s="542"/>
    </row>
    <row r="13" spans="1:8" ht="25.5" x14ac:dyDescent="0.2">
      <c r="A13" s="541"/>
      <c r="B13" s="472" t="s">
        <v>1183</v>
      </c>
      <c r="C13" s="475">
        <f>GETPIVOTDATA("Suma de PTTO. ORIGINAL AUTORIZADO",$A$45,"CAG","P500")</f>
        <v>129632847.63794494</v>
      </c>
      <c r="D13" s="475">
        <f>GETPIVOTDATA("Suma de TOTAL MODIFICACIONES",$A$45,"CAG","P500")</f>
        <v>11780030.359999998</v>
      </c>
      <c r="E13" s="475">
        <f>GETPIVOTDATA("Suma de PTTO.  MODIFICADO",$A$45,"CAG","P500")</f>
        <v>141412877.99794498</v>
      </c>
      <c r="F13" s="475">
        <f>GETPIVOTDATA("Suma de PPTO EJERCIDO A LA FECHA2",$A$45,"CAG","P500")</f>
        <v>56901273.87000002</v>
      </c>
      <c r="G13" s="475">
        <f>F13</f>
        <v>56901273.87000002</v>
      </c>
      <c r="H13" s="475">
        <f>+E13-F13</f>
        <v>84511604.127944961</v>
      </c>
    </row>
    <row r="14" spans="1:8" ht="15.75" x14ac:dyDescent="0.2">
      <c r="A14" s="541"/>
      <c r="B14" s="472"/>
      <c r="C14" s="472"/>
      <c r="D14" s="472"/>
      <c r="E14" s="472"/>
      <c r="F14" s="472"/>
      <c r="G14" s="472"/>
      <c r="H14" s="472"/>
    </row>
    <row r="15" spans="1:8" ht="15.75" x14ac:dyDescent="0.2">
      <c r="A15" s="541"/>
      <c r="B15" s="472" t="s">
        <v>1184</v>
      </c>
      <c r="C15" s="475"/>
      <c r="D15" s="472"/>
      <c r="E15" s="472"/>
      <c r="F15" s="472"/>
      <c r="G15" s="472"/>
      <c r="H15" s="472"/>
    </row>
    <row r="16" spans="1:8" ht="15.75" x14ac:dyDescent="0.2">
      <c r="A16" s="541"/>
      <c r="B16" s="472"/>
      <c r="C16" s="472"/>
      <c r="D16" s="472"/>
      <c r="E16" s="472"/>
      <c r="F16" s="472"/>
      <c r="G16" s="472"/>
      <c r="H16" s="472"/>
    </row>
    <row r="17" spans="1:8" ht="38.25" x14ac:dyDescent="0.2">
      <c r="A17" s="541"/>
      <c r="B17" s="472" t="s">
        <v>1185</v>
      </c>
      <c r="C17" s="472"/>
      <c r="D17" s="472"/>
      <c r="E17" s="472"/>
      <c r="F17" s="472"/>
      <c r="G17" s="472"/>
      <c r="H17" s="472"/>
    </row>
    <row r="18" spans="1:8" ht="15.75" x14ac:dyDescent="0.2">
      <c r="A18" s="541"/>
      <c r="B18" s="472"/>
      <c r="C18" s="472"/>
      <c r="D18" s="472"/>
      <c r="E18" s="472"/>
      <c r="F18" s="472"/>
      <c r="G18" s="472"/>
      <c r="H18" s="472"/>
    </row>
    <row r="19" spans="1:8" ht="25.5" x14ac:dyDescent="0.2">
      <c r="A19" s="541"/>
      <c r="B19" s="472" t="s">
        <v>1186</v>
      </c>
      <c r="C19" s="472"/>
      <c r="D19" s="472"/>
      <c r="E19" s="472"/>
      <c r="F19" s="472"/>
      <c r="G19" s="472"/>
      <c r="H19" s="472"/>
    </row>
    <row r="20" spans="1:8" ht="15.75" x14ac:dyDescent="0.2">
      <c r="A20" s="541"/>
      <c r="B20" s="472"/>
      <c r="C20" s="472"/>
      <c r="D20" s="472"/>
      <c r="E20" s="472"/>
      <c r="F20" s="472"/>
      <c r="G20" s="472"/>
      <c r="H20" s="472"/>
    </row>
    <row r="21" spans="1:8" ht="38.25" x14ac:dyDescent="0.2">
      <c r="A21" s="544"/>
      <c r="B21" s="472" t="s">
        <v>1187</v>
      </c>
      <c r="C21" s="543"/>
      <c r="D21" s="543"/>
      <c r="E21" s="543"/>
      <c r="F21" s="543"/>
      <c r="G21" s="543"/>
      <c r="H21" s="543"/>
    </row>
    <row r="22" spans="1:8" ht="15.75" x14ac:dyDescent="0.2">
      <c r="A22" s="541"/>
      <c r="B22" s="472"/>
      <c r="C22" s="472"/>
      <c r="D22" s="472"/>
      <c r="E22" s="472"/>
      <c r="F22" s="472"/>
      <c r="G22" s="472"/>
      <c r="H22" s="472"/>
    </row>
    <row r="23" spans="1:8" ht="38.25" x14ac:dyDescent="0.2">
      <c r="A23" s="544"/>
      <c r="B23" s="472" t="s">
        <v>1188</v>
      </c>
      <c r="C23" s="543"/>
      <c r="D23" s="543"/>
      <c r="E23" s="543"/>
      <c r="F23" s="543"/>
      <c r="G23" s="543"/>
      <c r="H23" s="543"/>
    </row>
    <row r="24" spans="1:8" ht="15.75" x14ac:dyDescent="0.2">
      <c r="A24" s="541"/>
      <c r="B24" s="472"/>
      <c r="C24" s="472"/>
      <c r="D24" s="472"/>
      <c r="E24" s="472"/>
      <c r="F24" s="472"/>
      <c r="G24" s="472"/>
      <c r="H24" s="472"/>
    </row>
    <row r="25" spans="1:8" ht="25.5" x14ac:dyDescent="0.2">
      <c r="A25" s="544"/>
      <c r="B25" s="472" t="s">
        <v>1189</v>
      </c>
      <c r="C25" s="543"/>
      <c r="D25" s="543"/>
      <c r="E25" s="543"/>
      <c r="F25" s="543"/>
      <c r="G25" s="543"/>
      <c r="H25" s="543"/>
    </row>
    <row r="26" spans="1:8" ht="16.5" thickBot="1" x14ac:dyDescent="0.25">
      <c r="A26" s="545"/>
      <c r="B26" s="436"/>
      <c r="C26" s="436"/>
      <c r="D26" s="436"/>
      <c r="E26" s="436"/>
      <c r="F26" s="436"/>
      <c r="G26" s="436"/>
      <c r="H26" s="436"/>
    </row>
    <row r="27" spans="1:8" ht="16.5" thickBot="1" x14ac:dyDescent="0.25">
      <c r="A27" s="546"/>
      <c r="B27" s="438" t="s">
        <v>1170</v>
      </c>
      <c r="C27" s="572">
        <f t="shared" ref="C27:H27" si="0">SUM(C12:C26)</f>
        <v>129632847.63794494</v>
      </c>
      <c r="D27" s="572">
        <f t="shared" si="0"/>
        <v>11780030.359999998</v>
      </c>
      <c r="E27" s="572">
        <f t="shared" si="0"/>
        <v>141412877.99794498</v>
      </c>
      <c r="F27" s="572">
        <f t="shared" si="0"/>
        <v>56901273.87000002</v>
      </c>
      <c r="G27" s="572">
        <f t="shared" si="0"/>
        <v>56901273.87000002</v>
      </c>
      <c r="H27" s="572">
        <f t="shared" si="0"/>
        <v>84511604.127944961</v>
      </c>
    </row>
    <row r="28" spans="1:8" ht="15.75" x14ac:dyDescent="0.25">
      <c r="A28" s="458"/>
      <c r="B28" s="458"/>
      <c r="C28" s="458"/>
      <c r="D28" s="458"/>
      <c r="E28" s="458"/>
      <c r="F28" s="458"/>
      <c r="G28" s="458"/>
      <c r="H28" s="458"/>
    </row>
    <row r="29" spans="1:8" ht="15.75" x14ac:dyDescent="0.25">
      <c r="A29" s="458"/>
      <c r="B29" s="458"/>
      <c r="C29" s="458"/>
      <c r="D29" s="458"/>
      <c r="E29" s="458"/>
      <c r="F29" s="458"/>
      <c r="G29" s="458"/>
      <c r="H29" s="458"/>
    </row>
    <row r="30" spans="1:8" ht="15.75" x14ac:dyDescent="0.25">
      <c r="A30" s="458"/>
      <c r="B30" s="458"/>
      <c r="C30" s="458"/>
      <c r="D30" s="458"/>
      <c r="E30" s="458"/>
      <c r="F30" s="458"/>
      <c r="G30" s="458"/>
      <c r="H30" s="458"/>
    </row>
    <row r="31" spans="1:8" ht="15.75" x14ac:dyDescent="0.25">
      <c r="A31" s="458"/>
      <c r="B31" s="458"/>
      <c r="C31" s="458"/>
      <c r="D31" s="458"/>
      <c r="E31" s="458"/>
      <c r="F31" s="458"/>
      <c r="G31" s="458"/>
      <c r="H31" s="458"/>
    </row>
    <row r="32" spans="1:8" ht="15.75" x14ac:dyDescent="0.25">
      <c r="A32" s="458"/>
      <c r="B32" s="458"/>
      <c r="C32" s="458"/>
      <c r="D32" s="458"/>
      <c r="E32" s="458"/>
      <c r="F32" s="458"/>
      <c r="G32" s="458"/>
      <c r="H32" s="458"/>
    </row>
    <row r="33" spans="1:28" ht="15.75" x14ac:dyDescent="0.25">
      <c r="A33" s="458"/>
      <c r="B33" s="458"/>
      <c r="C33" s="458"/>
      <c r="D33" s="458"/>
      <c r="E33" s="458"/>
      <c r="F33" s="458"/>
      <c r="G33" s="458"/>
      <c r="H33" s="458"/>
    </row>
    <row r="34" spans="1:28" ht="15.75" x14ac:dyDescent="0.25">
      <c r="A34" s="458"/>
      <c r="B34" s="458"/>
      <c r="C34" s="458"/>
      <c r="D34" s="458"/>
      <c r="E34" s="458"/>
      <c r="F34" s="458"/>
      <c r="G34" s="458"/>
      <c r="H34" s="458"/>
    </row>
    <row r="35" spans="1:28" ht="15.75" x14ac:dyDescent="0.25">
      <c r="A35" s="458"/>
      <c r="B35" s="458"/>
      <c r="C35" s="458"/>
      <c r="D35" s="458"/>
      <c r="E35" s="458"/>
      <c r="F35" s="458"/>
      <c r="G35" s="458"/>
      <c r="H35" s="458"/>
    </row>
    <row r="36" spans="1:28" ht="15.75" x14ac:dyDescent="0.25">
      <c r="A36" s="458"/>
      <c r="B36" s="458"/>
      <c r="C36" s="458"/>
      <c r="D36" s="458"/>
      <c r="E36" s="458"/>
      <c r="F36" s="458"/>
      <c r="G36" s="458"/>
      <c r="H36" s="458"/>
    </row>
    <row r="37" spans="1:28" s="453" customFormat="1" ht="15.75" x14ac:dyDescent="0.25">
      <c r="A37" s="451"/>
      <c r="B37" s="451"/>
      <c r="C37" s="451" t="s">
        <v>1096</v>
      </c>
      <c r="D37" s="451"/>
      <c r="E37" s="451"/>
      <c r="F37" s="451"/>
      <c r="G37" s="451"/>
      <c r="H37" s="451"/>
    </row>
    <row r="38" spans="1:28" ht="15.75" x14ac:dyDescent="0.25">
      <c r="A38" s="454"/>
      <c r="B38" s="454"/>
      <c r="C38" s="454" t="s">
        <v>1097</v>
      </c>
      <c r="D38" s="454"/>
      <c r="E38" s="454"/>
      <c r="F38" s="454"/>
      <c r="G38" s="454"/>
      <c r="H38" s="454"/>
    </row>
    <row r="43" spans="1:28" s="514" customFormat="1" ht="15" x14ac:dyDescent="0.25">
      <c r="A43" t="s">
        <v>1119</v>
      </c>
      <c r="B43" s="459" t="s">
        <v>1120</v>
      </c>
    </row>
    <row r="44" spans="1:28" s="514" customFormat="1" x14ac:dyDescent="0.2">
      <c r="B44" s="551"/>
    </row>
    <row r="45" spans="1:28" s="551" customFormat="1" ht="30" x14ac:dyDescent="0.25">
      <c r="A45" t="s">
        <v>1171</v>
      </c>
      <c r="B45" s="459" t="s">
        <v>1099</v>
      </c>
      <c r="C45" s="459" t="s">
        <v>1123</v>
      </c>
      <c r="D45" s="459" t="s">
        <v>1101</v>
      </c>
      <c r="E45" s="459" t="s">
        <v>1124</v>
      </c>
      <c r="F45" t="s">
        <v>1125</v>
      </c>
      <c r="G45" t="s">
        <v>1126</v>
      </c>
      <c r="H45" s="514"/>
    </row>
    <row r="46" spans="1:28" s="551" customFormat="1" ht="15" x14ac:dyDescent="0.25">
      <c r="A46" s="461" t="s">
        <v>1177</v>
      </c>
      <c r="B46" s="460">
        <v>129632847.63794494</v>
      </c>
      <c r="C46" s="460">
        <v>11780030.359999998</v>
      </c>
      <c r="D46" s="460">
        <v>141412877.99794498</v>
      </c>
      <c r="E46" s="460">
        <v>56901273.87000002</v>
      </c>
      <c r="F46" s="460">
        <v>56901273.87000002</v>
      </c>
      <c r="G46" s="460">
        <v>84511604.127944961</v>
      </c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</row>
    <row r="47" spans="1:28" s="514" customFormat="1" ht="30" x14ac:dyDescent="0.25">
      <c r="A47" s="568" t="s">
        <v>1104</v>
      </c>
      <c r="B47" s="460">
        <v>129632847.63794494</v>
      </c>
      <c r="C47" s="460">
        <v>11780030.359999998</v>
      </c>
      <c r="D47" s="460">
        <v>141412877.99794498</v>
      </c>
      <c r="E47" s="460">
        <v>56901273.87000002</v>
      </c>
      <c r="F47" s="460">
        <v>56901273.87000002</v>
      </c>
      <c r="G47" s="460">
        <v>84511604.127944961</v>
      </c>
    </row>
    <row r="48" spans="1:28" ht="15" x14ac:dyDescent="0.25">
      <c r="A48"/>
      <c r="B48"/>
      <c r="C48"/>
      <c r="D48"/>
      <c r="E48"/>
      <c r="F48"/>
      <c r="G48"/>
    </row>
  </sheetData>
  <mergeCells count="13">
    <mergeCell ref="A37:B37"/>
    <mergeCell ref="C37:E37"/>
    <mergeCell ref="F37:H37"/>
    <mergeCell ref="A38:B38"/>
    <mergeCell ref="C38:E38"/>
    <mergeCell ref="F38:H38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&amp;R32</oddFooter>
  </headerFooter>
  <rowBreaks count="1" manualBreakCount="1">
    <brk id="42" max="16383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69"/>
  <sheetViews>
    <sheetView showGridLines="0" topLeftCell="C31" workbookViewId="0">
      <selection activeCell="A19" sqref="A19"/>
    </sheetView>
  </sheetViews>
  <sheetFormatPr baseColWidth="10" defaultColWidth="10.85546875" defaultRowHeight="12.75" x14ac:dyDescent="0.2"/>
  <cols>
    <col min="1" max="1" width="10.85546875" style="456"/>
    <col min="2" max="2" width="33" style="456" customWidth="1"/>
    <col min="3" max="3" width="22.28515625" style="456" bestFit="1" customWidth="1"/>
    <col min="4" max="4" width="20.7109375" style="456" customWidth="1"/>
    <col min="5" max="5" width="18.28515625" style="456" customWidth="1"/>
    <col min="6" max="6" width="17.7109375" style="456" customWidth="1"/>
    <col min="7" max="7" width="18.28515625" style="456" customWidth="1"/>
    <col min="8" max="8" width="20.7109375" style="456" bestFit="1" customWidth="1"/>
    <col min="9" max="16384" width="10.85546875" style="456"/>
  </cols>
  <sheetData>
    <row r="2" spans="1:8" x14ac:dyDescent="0.2">
      <c r="A2" s="456" t="s">
        <v>1074</v>
      </c>
    </row>
    <row r="4" spans="1:8" ht="13.5" thickBot="1" x14ac:dyDescent="0.25"/>
    <row r="5" spans="1:8" x14ac:dyDescent="0.2">
      <c r="A5" s="577" t="str">
        <f>'[7]ESTADO ANALITICO DE INGRESOS '!A5:I5</f>
        <v>UNIVERSIDAD TECNOLÓGICA DE SAN JUAN DEL RÍO</v>
      </c>
      <c r="B5" s="578"/>
      <c r="C5" s="578"/>
      <c r="D5" s="578"/>
      <c r="E5" s="578"/>
      <c r="F5" s="578"/>
      <c r="G5" s="578"/>
      <c r="H5" s="579"/>
    </row>
    <row r="6" spans="1:8" x14ac:dyDescent="0.2">
      <c r="A6" s="580" t="s">
        <v>1110</v>
      </c>
      <c r="B6" s="581"/>
      <c r="C6" s="581"/>
      <c r="D6" s="581"/>
      <c r="E6" s="581"/>
      <c r="F6" s="581"/>
      <c r="G6" s="581"/>
      <c r="H6" s="582"/>
    </row>
    <row r="7" spans="1:8" x14ac:dyDescent="0.2">
      <c r="A7" s="580" t="s">
        <v>1190</v>
      </c>
      <c r="B7" s="581"/>
      <c r="C7" s="581"/>
      <c r="D7" s="581"/>
      <c r="E7" s="581"/>
      <c r="F7" s="581"/>
      <c r="G7" s="581"/>
      <c r="H7" s="582"/>
    </row>
    <row r="8" spans="1:8" ht="13.5" thickBot="1" x14ac:dyDescent="0.25">
      <c r="A8" s="583" t="str">
        <f>'CLASIFICACIÓN  FED EST'!A8:H8</f>
        <v>DEL 01  DE ENERO AL 30 DE JUNIO DEL 2017.</v>
      </c>
      <c r="B8" s="584"/>
      <c r="C8" s="584"/>
      <c r="D8" s="584"/>
      <c r="E8" s="584"/>
      <c r="F8" s="584"/>
      <c r="G8" s="584"/>
      <c r="H8" s="585"/>
    </row>
    <row r="9" spans="1:8" ht="13.5" thickBot="1" x14ac:dyDescent="0.25">
      <c r="A9" s="577" t="s">
        <v>100</v>
      </c>
      <c r="B9" s="586"/>
      <c r="C9" s="587" t="s">
        <v>1112</v>
      </c>
      <c r="D9" s="588"/>
      <c r="E9" s="588"/>
      <c r="F9" s="588"/>
      <c r="G9" s="589"/>
      <c r="H9" s="590" t="s">
        <v>1113</v>
      </c>
    </row>
    <row r="10" spans="1:8" ht="26.25" thickBot="1" x14ac:dyDescent="0.25">
      <c r="A10" s="580"/>
      <c r="B10" s="591"/>
      <c r="C10" s="592" t="s">
        <v>1114</v>
      </c>
      <c r="D10" s="592" t="s">
        <v>1115</v>
      </c>
      <c r="E10" s="592" t="s">
        <v>1082</v>
      </c>
      <c r="F10" s="592" t="s">
        <v>1083</v>
      </c>
      <c r="G10" s="592" t="s">
        <v>1116</v>
      </c>
      <c r="H10" s="593"/>
    </row>
    <row r="11" spans="1:8" ht="13.5" thickBot="1" x14ac:dyDescent="0.25">
      <c r="A11" s="583"/>
      <c r="B11" s="594"/>
      <c r="C11" s="592">
        <v>1</v>
      </c>
      <c r="D11" s="592">
        <v>2</v>
      </c>
      <c r="E11" s="592" t="s">
        <v>1117</v>
      </c>
      <c r="F11" s="592">
        <v>4</v>
      </c>
      <c r="G11" s="592">
        <v>5</v>
      </c>
      <c r="H11" s="592" t="s">
        <v>1118</v>
      </c>
    </row>
    <row r="12" spans="1:8" x14ac:dyDescent="0.2">
      <c r="A12" s="595"/>
      <c r="B12" s="596"/>
      <c r="C12" s="596"/>
      <c r="D12" s="596"/>
      <c r="E12" s="596"/>
      <c r="F12" s="596"/>
      <c r="G12" s="596"/>
      <c r="H12" s="596"/>
    </row>
    <row r="13" spans="1:8" x14ac:dyDescent="0.2">
      <c r="A13" s="597" t="s">
        <v>1191</v>
      </c>
      <c r="B13" s="598"/>
      <c r="C13" s="596"/>
      <c r="D13" s="596"/>
      <c r="E13" s="596"/>
      <c r="F13" s="596"/>
      <c r="G13" s="596"/>
      <c r="H13" s="596"/>
    </row>
    <row r="14" spans="1:8" x14ac:dyDescent="0.2">
      <c r="A14" s="599"/>
      <c r="B14" s="600" t="s">
        <v>1192</v>
      </c>
      <c r="C14" s="596"/>
      <c r="D14" s="596"/>
      <c r="E14" s="596"/>
      <c r="F14" s="596"/>
      <c r="G14" s="596"/>
      <c r="H14" s="596"/>
    </row>
    <row r="15" spans="1:8" x14ac:dyDescent="0.2">
      <c r="A15" s="599"/>
      <c r="B15" s="600" t="s">
        <v>1193</v>
      </c>
      <c r="C15" s="596"/>
      <c r="D15" s="596"/>
      <c r="E15" s="596"/>
      <c r="F15" s="596"/>
      <c r="G15" s="596"/>
      <c r="H15" s="596"/>
    </row>
    <row r="16" spans="1:8" ht="25.5" x14ac:dyDescent="0.2">
      <c r="A16" s="599"/>
      <c r="B16" s="600" t="s">
        <v>1194</v>
      </c>
      <c r="C16" s="596"/>
      <c r="D16" s="596"/>
      <c r="E16" s="596"/>
      <c r="F16" s="596"/>
      <c r="G16" s="596"/>
      <c r="H16" s="596"/>
    </row>
    <row r="17" spans="1:8" x14ac:dyDescent="0.2">
      <c r="A17" s="599"/>
      <c r="B17" s="600" t="s">
        <v>1195</v>
      </c>
      <c r="C17" s="596"/>
      <c r="D17" s="596"/>
      <c r="E17" s="596"/>
      <c r="F17" s="596"/>
      <c r="G17" s="596"/>
      <c r="H17" s="596"/>
    </row>
    <row r="18" spans="1:8" x14ac:dyDescent="0.2">
      <c r="A18" s="599"/>
      <c r="B18" s="600" t="s">
        <v>1196</v>
      </c>
      <c r="C18" s="596"/>
      <c r="D18" s="596"/>
      <c r="E18" s="596"/>
      <c r="F18" s="596"/>
      <c r="G18" s="596"/>
      <c r="H18" s="596"/>
    </row>
    <row r="19" spans="1:8" x14ac:dyDescent="0.2">
      <c r="A19" s="599"/>
      <c r="B19" s="600" t="s">
        <v>1197</v>
      </c>
      <c r="C19" s="596"/>
      <c r="D19" s="596"/>
      <c r="E19" s="596"/>
      <c r="F19" s="596"/>
      <c r="G19" s="596"/>
      <c r="H19" s="596"/>
    </row>
    <row r="20" spans="1:8" ht="25.5" x14ac:dyDescent="0.2">
      <c r="A20" s="599"/>
      <c r="B20" s="600" t="s">
        <v>1198</v>
      </c>
      <c r="C20" s="596"/>
      <c r="D20" s="596"/>
      <c r="E20" s="596"/>
      <c r="F20" s="596"/>
      <c r="G20" s="596"/>
      <c r="H20" s="596"/>
    </row>
    <row r="21" spans="1:8" x14ac:dyDescent="0.2">
      <c r="A21" s="599"/>
      <c r="B21" s="600" t="s">
        <v>1146</v>
      </c>
      <c r="C21" s="596"/>
      <c r="D21" s="596"/>
      <c r="E21" s="596"/>
      <c r="F21" s="596"/>
      <c r="G21" s="596"/>
      <c r="H21" s="596"/>
    </row>
    <row r="22" spans="1:8" x14ac:dyDescent="0.2">
      <c r="A22" s="599"/>
      <c r="B22" s="600"/>
      <c r="C22" s="596"/>
      <c r="D22" s="596"/>
      <c r="E22" s="596"/>
      <c r="F22" s="596"/>
      <c r="G22" s="596"/>
      <c r="H22" s="596"/>
    </row>
    <row r="23" spans="1:8" x14ac:dyDescent="0.2">
      <c r="A23" s="597" t="s">
        <v>1199</v>
      </c>
      <c r="B23" s="598"/>
      <c r="C23" s="601"/>
      <c r="D23" s="601"/>
      <c r="E23" s="601"/>
      <c r="F23" s="601"/>
      <c r="G23" s="601"/>
      <c r="H23" s="601"/>
    </row>
    <row r="24" spans="1:8" x14ac:dyDescent="0.2">
      <c r="A24" s="599"/>
      <c r="B24" s="600" t="s">
        <v>1200</v>
      </c>
      <c r="C24" s="600"/>
      <c r="D24" s="600"/>
      <c r="E24" s="600"/>
      <c r="F24" s="600"/>
      <c r="G24" s="600"/>
      <c r="H24" s="600"/>
    </row>
    <row r="25" spans="1:8" x14ac:dyDescent="0.2">
      <c r="A25" s="599"/>
      <c r="B25" s="600" t="s">
        <v>1201</v>
      </c>
      <c r="C25" s="600"/>
      <c r="D25" s="600"/>
      <c r="E25" s="600"/>
      <c r="F25" s="600"/>
      <c r="G25" s="600"/>
      <c r="H25" s="600"/>
    </row>
    <row r="26" spans="1:8" x14ac:dyDescent="0.2">
      <c r="A26" s="599"/>
      <c r="B26" s="600" t="s">
        <v>1202</v>
      </c>
      <c r="C26" s="600"/>
      <c r="D26" s="600"/>
      <c r="E26" s="600"/>
      <c r="F26" s="600"/>
      <c r="G26" s="600"/>
      <c r="H26" s="600"/>
    </row>
    <row r="27" spans="1:8" ht="25.5" x14ac:dyDescent="0.2">
      <c r="A27" s="599"/>
      <c r="B27" s="600" t="s">
        <v>1203</v>
      </c>
      <c r="C27" s="600"/>
      <c r="D27" s="600"/>
      <c r="E27" s="600"/>
      <c r="F27" s="600"/>
      <c r="G27" s="600"/>
      <c r="H27" s="600"/>
    </row>
    <row r="28" spans="1:8" x14ac:dyDescent="0.2">
      <c r="A28" s="599"/>
      <c r="B28" s="600" t="s">
        <v>1204</v>
      </c>
      <c r="C28" s="602">
        <f>GETPIVOTDATA("Suma de PTTO. ORIGINAL AUTORIZADO",$A$66,"CAG","P500")</f>
        <v>129632847.63794494</v>
      </c>
      <c r="D28" s="602">
        <f>GETPIVOTDATA("Suma de TOTAL MODIFICACIONES",$A$66,"CAG","P500")</f>
        <v>11780030.359999998</v>
      </c>
      <c r="E28" s="602">
        <f>+C28+D28</f>
        <v>141412877.99794492</v>
      </c>
      <c r="F28" s="602">
        <f>GETPIVOTDATA("Suma de PPTO EJERCIDO A LA FECHA2",$A$66,"CAG","P500")</f>
        <v>56901273.87000002</v>
      </c>
      <c r="G28" s="602">
        <f>'[8]CLASIFICACIÓN  FED EST'!G13</f>
        <v>134362698.33000007</v>
      </c>
      <c r="H28" s="602">
        <f>E28-F28</f>
        <v>84511604.127944902</v>
      </c>
    </row>
    <row r="29" spans="1:8" x14ac:dyDescent="0.2">
      <c r="A29" s="599"/>
      <c r="B29" s="600" t="s">
        <v>1205</v>
      </c>
      <c r="C29" s="600"/>
      <c r="D29" s="600"/>
      <c r="E29" s="600"/>
      <c r="F29" s="600"/>
      <c r="G29" s="600"/>
      <c r="H29" s="600"/>
    </row>
    <row r="30" spans="1:8" x14ac:dyDescent="0.2">
      <c r="A30" s="599"/>
      <c r="B30" s="600" t="s">
        <v>1206</v>
      </c>
      <c r="C30" s="600"/>
      <c r="D30" s="600"/>
      <c r="E30" s="600"/>
      <c r="F30" s="600"/>
      <c r="G30" s="600"/>
      <c r="H30" s="600"/>
    </row>
    <row r="31" spans="1:8" x14ac:dyDescent="0.2">
      <c r="A31" s="599"/>
      <c r="B31" s="600"/>
      <c r="C31" s="600"/>
      <c r="D31" s="600"/>
      <c r="E31" s="600"/>
      <c r="F31" s="600"/>
      <c r="G31" s="600"/>
      <c r="H31" s="600"/>
    </row>
    <row r="32" spans="1:8" x14ac:dyDescent="0.2">
      <c r="A32" s="597" t="s">
        <v>1207</v>
      </c>
      <c r="B32" s="598"/>
      <c r="C32" s="603"/>
      <c r="D32" s="603"/>
      <c r="E32" s="603"/>
      <c r="F32" s="603"/>
      <c r="G32" s="603"/>
      <c r="H32" s="603"/>
    </row>
    <row r="33" spans="1:8" ht="25.5" x14ac:dyDescent="0.2">
      <c r="A33" s="599"/>
      <c r="B33" s="600" t="s">
        <v>1208</v>
      </c>
      <c r="C33" s="600"/>
      <c r="D33" s="600"/>
      <c r="E33" s="600"/>
      <c r="F33" s="600"/>
      <c r="G33" s="600"/>
      <c r="H33" s="600"/>
    </row>
    <row r="34" spans="1:8" ht="25.5" x14ac:dyDescent="0.2">
      <c r="A34" s="599"/>
      <c r="B34" s="600" t="s">
        <v>1209</v>
      </c>
      <c r="C34" s="600"/>
      <c r="D34" s="600"/>
      <c r="E34" s="600"/>
      <c r="F34" s="600"/>
      <c r="G34" s="600"/>
      <c r="H34" s="600"/>
    </row>
    <row r="35" spans="1:8" x14ac:dyDescent="0.2">
      <c r="A35" s="599"/>
      <c r="B35" s="600" t="s">
        <v>1210</v>
      </c>
      <c r="C35" s="600"/>
      <c r="D35" s="600"/>
      <c r="E35" s="600"/>
      <c r="F35" s="600"/>
      <c r="G35" s="600"/>
      <c r="H35" s="600"/>
    </row>
    <row r="36" spans="1:8" x14ac:dyDescent="0.2">
      <c r="A36" s="599"/>
      <c r="B36" s="600" t="s">
        <v>1211</v>
      </c>
      <c r="C36" s="600"/>
      <c r="D36" s="600"/>
      <c r="E36" s="600"/>
      <c r="F36" s="600"/>
      <c r="G36" s="600"/>
      <c r="H36" s="600"/>
    </row>
    <row r="37" spans="1:8" x14ac:dyDescent="0.2">
      <c r="A37" s="599"/>
      <c r="B37" s="600" t="s">
        <v>1212</v>
      </c>
      <c r="C37" s="600"/>
      <c r="D37" s="600"/>
      <c r="E37" s="600"/>
      <c r="F37" s="600"/>
      <c r="G37" s="600"/>
      <c r="H37" s="600"/>
    </row>
    <row r="38" spans="1:8" x14ac:dyDescent="0.2">
      <c r="A38" s="599"/>
      <c r="B38" s="600" t="s">
        <v>1213</v>
      </c>
      <c r="C38" s="600"/>
      <c r="D38" s="600"/>
      <c r="E38" s="600"/>
      <c r="F38" s="600"/>
      <c r="G38" s="600"/>
      <c r="H38" s="600"/>
    </row>
    <row r="39" spans="1:8" x14ac:dyDescent="0.2">
      <c r="A39" s="599"/>
      <c r="B39" s="600" t="s">
        <v>1214</v>
      </c>
      <c r="C39" s="600"/>
      <c r="D39" s="600"/>
      <c r="E39" s="600"/>
      <c r="F39" s="600"/>
      <c r="G39" s="600"/>
      <c r="H39" s="600"/>
    </row>
    <row r="40" spans="1:8" x14ac:dyDescent="0.2">
      <c r="A40" s="599"/>
      <c r="B40" s="600" t="s">
        <v>1215</v>
      </c>
      <c r="C40" s="600"/>
      <c r="D40" s="600"/>
      <c r="E40" s="600"/>
      <c r="F40" s="600"/>
      <c r="G40" s="600"/>
      <c r="H40" s="600"/>
    </row>
    <row r="41" spans="1:8" ht="25.5" x14ac:dyDescent="0.2">
      <c r="A41" s="599"/>
      <c r="B41" s="600" t="s">
        <v>1216</v>
      </c>
      <c r="C41" s="600"/>
      <c r="D41" s="600"/>
      <c r="E41" s="600"/>
      <c r="F41" s="600"/>
      <c r="G41" s="600"/>
      <c r="H41" s="600"/>
    </row>
    <row r="42" spans="1:8" x14ac:dyDescent="0.2">
      <c r="A42" s="599"/>
      <c r="B42" s="600"/>
      <c r="C42" s="600"/>
      <c r="D42" s="600"/>
      <c r="E42" s="600"/>
      <c r="F42" s="600"/>
      <c r="G42" s="600"/>
      <c r="H42" s="600"/>
    </row>
    <row r="43" spans="1:8" ht="16.5" customHeight="1" x14ac:dyDescent="0.2">
      <c r="A43" s="597" t="s">
        <v>1217</v>
      </c>
      <c r="B43" s="598"/>
      <c r="C43" s="603"/>
      <c r="D43" s="603"/>
      <c r="E43" s="603"/>
      <c r="F43" s="603"/>
      <c r="G43" s="603"/>
      <c r="H43" s="603"/>
    </row>
    <row r="44" spans="1:8" ht="25.5" x14ac:dyDescent="0.2">
      <c r="A44" s="599"/>
      <c r="B44" s="600" t="s">
        <v>1218</v>
      </c>
      <c r="C44" s="600"/>
      <c r="D44" s="600"/>
      <c r="E44" s="600"/>
      <c r="F44" s="600"/>
      <c r="G44" s="600"/>
      <c r="H44" s="600"/>
    </row>
    <row r="45" spans="1:8" ht="38.25" x14ac:dyDescent="0.2">
      <c r="A45" s="599"/>
      <c r="B45" s="600" t="s">
        <v>1219</v>
      </c>
      <c r="C45" s="600"/>
      <c r="D45" s="600"/>
      <c r="E45" s="600"/>
      <c r="F45" s="600"/>
      <c r="G45" s="600"/>
      <c r="H45" s="600"/>
    </row>
    <row r="46" spans="1:8" x14ac:dyDescent="0.2">
      <c r="A46" s="599"/>
      <c r="B46" s="600" t="s">
        <v>1220</v>
      </c>
      <c r="C46" s="600"/>
      <c r="D46" s="600"/>
      <c r="E46" s="600"/>
      <c r="F46" s="600"/>
      <c r="G46" s="600"/>
      <c r="H46" s="600"/>
    </row>
    <row r="47" spans="1:8" ht="25.5" x14ac:dyDescent="0.2">
      <c r="A47" s="599"/>
      <c r="B47" s="600" t="s">
        <v>1221</v>
      </c>
      <c r="C47" s="600"/>
      <c r="D47" s="600"/>
      <c r="E47" s="600"/>
      <c r="F47" s="600"/>
      <c r="G47" s="600"/>
      <c r="H47" s="600"/>
    </row>
    <row r="48" spans="1:8" ht="13.5" thickBot="1" x14ac:dyDescent="0.25">
      <c r="A48" s="604"/>
      <c r="B48" s="605"/>
      <c r="C48" s="605"/>
      <c r="D48" s="605"/>
      <c r="E48" s="605"/>
      <c r="F48" s="605"/>
      <c r="G48" s="605"/>
      <c r="H48" s="605"/>
    </row>
    <row r="49" spans="1:8" ht="27" customHeight="1" thickBot="1" x14ac:dyDescent="0.25">
      <c r="A49" s="606"/>
      <c r="B49" s="607" t="s">
        <v>1170</v>
      </c>
      <c r="C49" s="608">
        <f t="shared" ref="C49:H49" si="0">SUM(C12:C48)</f>
        <v>129632847.63794494</v>
      </c>
      <c r="D49" s="608">
        <f t="shared" si="0"/>
        <v>11780030.359999998</v>
      </c>
      <c r="E49" s="608">
        <f t="shared" si="0"/>
        <v>141412877.99794492</v>
      </c>
      <c r="F49" s="608">
        <f t="shared" si="0"/>
        <v>56901273.87000002</v>
      </c>
      <c r="G49" s="608">
        <f t="shared" si="0"/>
        <v>134362698.33000007</v>
      </c>
      <c r="H49" s="608">
        <f t="shared" si="0"/>
        <v>84511604.127944902</v>
      </c>
    </row>
    <row r="54" spans="1:8" x14ac:dyDescent="0.2">
      <c r="E54" s="479"/>
    </row>
    <row r="59" spans="1:8" s="453" customFormat="1" ht="15.75" x14ac:dyDescent="0.25">
      <c r="A59" s="451"/>
      <c r="B59" s="451"/>
      <c r="C59" s="451" t="s">
        <v>1096</v>
      </c>
      <c r="D59" s="451"/>
      <c r="E59" s="451"/>
      <c r="F59" s="451"/>
      <c r="G59" s="451"/>
      <c r="H59" s="451"/>
    </row>
    <row r="60" spans="1:8" ht="15.75" x14ac:dyDescent="0.25">
      <c r="A60" s="454"/>
      <c r="B60" s="454"/>
      <c r="C60" s="454" t="s">
        <v>1097</v>
      </c>
      <c r="D60" s="454"/>
      <c r="E60" s="454"/>
      <c r="F60" s="454"/>
      <c r="G60" s="454"/>
      <c r="H60" s="454"/>
    </row>
    <row r="64" spans="1:8" s="514" customFormat="1" ht="15" x14ac:dyDescent="0.25">
      <c r="A64" t="s">
        <v>1119</v>
      </c>
      <c r="B64" s="459" t="s">
        <v>1120</v>
      </c>
    </row>
    <row r="65" spans="1:28" s="514" customFormat="1" x14ac:dyDescent="0.2">
      <c r="B65" s="551"/>
    </row>
    <row r="66" spans="1:28" s="551" customFormat="1" ht="45" x14ac:dyDescent="0.25">
      <c r="A66" t="s">
        <v>1171</v>
      </c>
      <c r="B66" s="459" t="s">
        <v>1099</v>
      </c>
      <c r="C66" s="459" t="s">
        <v>1123</v>
      </c>
      <c r="D66" s="459" t="s">
        <v>1101</v>
      </c>
      <c r="E66" s="459" t="s">
        <v>1124</v>
      </c>
      <c r="F66" t="s">
        <v>1125</v>
      </c>
      <c r="G66" t="s">
        <v>1126</v>
      </c>
      <c r="H66" s="514"/>
    </row>
    <row r="67" spans="1:28" s="551" customFormat="1" ht="15" x14ac:dyDescent="0.25">
      <c r="A67" s="461" t="s">
        <v>1177</v>
      </c>
      <c r="B67" s="460">
        <v>129632847.63794494</v>
      </c>
      <c r="C67" s="460">
        <v>11780030.359999998</v>
      </c>
      <c r="D67" s="460">
        <v>141412877.99794498</v>
      </c>
      <c r="E67" s="460">
        <v>56901273.87000002</v>
      </c>
      <c r="F67" s="460">
        <v>56901273.87000002</v>
      </c>
      <c r="G67" s="460">
        <v>84511604.127944961</v>
      </c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  <c r="AB67" s="514"/>
    </row>
    <row r="68" spans="1:28" s="514" customFormat="1" ht="30" x14ac:dyDescent="0.25">
      <c r="A68" s="568" t="s">
        <v>1104</v>
      </c>
      <c r="B68" s="460">
        <v>129632847.63794494</v>
      </c>
      <c r="C68" s="460">
        <v>11780030.359999998</v>
      </c>
      <c r="D68" s="460">
        <v>141412877.99794498</v>
      </c>
      <c r="E68" s="460">
        <v>56901273.87000002</v>
      </c>
      <c r="F68" s="460">
        <v>56901273.87000002</v>
      </c>
      <c r="G68" s="460">
        <v>84511604.127944961</v>
      </c>
    </row>
    <row r="69" spans="1:28" ht="15" x14ac:dyDescent="0.25">
      <c r="A69"/>
      <c r="B69"/>
      <c r="C69"/>
      <c r="D69"/>
      <c r="E69"/>
      <c r="F69"/>
      <c r="G69"/>
    </row>
  </sheetData>
  <mergeCells count="17"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&amp;R33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2"/>
  <sheetViews>
    <sheetView showGridLines="0" topLeftCell="A7" workbookViewId="0">
      <selection activeCell="A19" sqref="A19"/>
    </sheetView>
  </sheetViews>
  <sheetFormatPr baseColWidth="10" defaultColWidth="10.85546875" defaultRowHeight="12.75" x14ac:dyDescent="0.2"/>
  <cols>
    <col min="1" max="1" width="37.7109375" style="456" customWidth="1"/>
    <col min="2" max="2" width="26.42578125" style="456" customWidth="1"/>
    <col min="3" max="3" width="9.42578125" style="456" customWidth="1"/>
    <col min="4" max="4" width="47" style="456" customWidth="1"/>
    <col min="5" max="5" width="20.42578125" style="456" customWidth="1"/>
    <col min="6" max="16384" width="10.85546875" style="456"/>
  </cols>
  <sheetData>
    <row r="2" spans="1:4" x14ac:dyDescent="0.2">
      <c r="A2" s="456" t="s">
        <v>1074</v>
      </c>
    </row>
    <row r="4" spans="1:4" ht="13.5" thickBot="1" x14ac:dyDescent="0.25"/>
    <row r="5" spans="1:4" x14ac:dyDescent="0.2">
      <c r="A5" s="577" t="str">
        <f>'[7]CLASIFICACION  FUNCIONAL'!A5:H5</f>
        <v>UNIVERSIDAD TECNOLÓGICA DE SAN JUAN DEL RÍO</v>
      </c>
      <c r="B5" s="578"/>
      <c r="C5" s="578"/>
      <c r="D5" s="579"/>
    </row>
    <row r="6" spans="1:4" x14ac:dyDescent="0.2">
      <c r="A6" s="580" t="s">
        <v>134</v>
      </c>
      <c r="B6" s="581"/>
      <c r="C6" s="581"/>
      <c r="D6" s="582"/>
    </row>
    <row r="7" spans="1:4" ht="13.5" thickBot="1" x14ac:dyDescent="0.25">
      <c r="A7" s="583" t="str">
        <f>'CLASIFICACION  FUNCIONAL'!A8:H8</f>
        <v>DEL 01  DE ENERO AL 30 DE JUNIO DEL 2017.</v>
      </c>
      <c r="B7" s="584"/>
      <c r="C7" s="584"/>
      <c r="D7" s="585"/>
    </row>
    <row r="8" spans="1:4" ht="13.5" thickBot="1" x14ac:dyDescent="0.25">
      <c r="A8" s="609"/>
      <c r="B8" s="609"/>
      <c r="C8" s="609"/>
      <c r="D8" s="609"/>
    </row>
    <row r="9" spans="1:4" ht="13.5" thickBot="1" x14ac:dyDescent="0.25">
      <c r="A9" s="610" t="s">
        <v>1222</v>
      </c>
      <c r="B9" s="611" t="s">
        <v>1223</v>
      </c>
      <c r="C9" s="611" t="s">
        <v>1224</v>
      </c>
      <c r="D9" s="611" t="s">
        <v>134</v>
      </c>
    </row>
    <row r="10" spans="1:4" ht="13.5" thickBot="1" x14ac:dyDescent="0.25">
      <c r="A10" s="612"/>
      <c r="B10" s="613" t="s">
        <v>1225</v>
      </c>
      <c r="C10" s="613" t="s">
        <v>1226</v>
      </c>
      <c r="D10" s="613" t="s">
        <v>1227</v>
      </c>
    </row>
    <row r="11" spans="1:4" ht="13.5" thickBot="1" x14ac:dyDescent="0.25">
      <c r="A11" s="614" t="s">
        <v>1228</v>
      </c>
      <c r="B11" s="615"/>
      <c r="C11" s="615"/>
      <c r="D11" s="616"/>
    </row>
    <row r="12" spans="1:4" ht="15.75" customHeight="1" x14ac:dyDescent="0.2">
      <c r="A12" s="617" t="s">
        <v>1229</v>
      </c>
      <c r="B12" s="618"/>
      <c r="C12" s="618"/>
      <c r="D12" s="619"/>
    </row>
    <row r="13" spans="1:4" ht="15" customHeight="1" x14ac:dyDescent="0.2">
      <c r="A13" s="620"/>
      <c r="B13" s="621"/>
      <c r="C13" s="621"/>
      <c r="D13" s="622"/>
    </row>
    <row r="14" spans="1:4" ht="15" customHeight="1" x14ac:dyDescent="0.2">
      <c r="A14" s="620"/>
      <c r="B14" s="621"/>
      <c r="C14" s="621"/>
      <c r="D14" s="622"/>
    </row>
    <row r="15" spans="1:4" ht="15" customHeight="1" x14ac:dyDescent="0.2">
      <c r="A15" s="620"/>
      <c r="B15" s="621"/>
      <c r="C15" s="621"/>
      <c r="D15" s="622"/>
    </row>
    <row r="16" spans="1:4" ht="15" customHeight="1" x14ac:dyDescent="0.2">
      <c r="A16" s="620"/>
      <c r="B16" s="621"/>
      <c r="C16" s="621"/>
      <c r="D16" s="622"/>
    </row>
    <row r="17" spans="1:4" ht="15" customHeight="1" x14ac:dyDescent="0.2">
      <c r="A17" s="620"/>
      <c r="B17" s="621"/>
      <c r="C17" s="621"/>
      <c r="D17" s="622"/>
    </row>
    <row r="18" spans="1:4" ht="15" customHeight="1" thickBot="1" x14ac:dyDescent="0.25">
      <c r="A18" s="623"/>
      <c r="B18" s="624"/>
      <c r="C18" s="624"/>
      <c r="D18" s="625"/>
    </row>
    <row r="19" spans="1:4" ht="13.5" thickBot="1" x14ac:dyDescent="0.25">
      <c r="A19" s="626" t="s">
        <v>1230</v>
      </c>
      <c r="B19" s="605"/>
      <c r="C19" s="605"/>
      <c r="D19" s="605"/>
    </row>
    <row r="20" spans="1:4" ht="13.5" thickBot="1" x14ac:dyDescent="0.25">
      <c r="A20" s="627"/>
      <c r="B20" s="605"/>
      <c r="C20" s="605"/>
      <c r="D20" s="605"/>
    </row>
    <row r="21" spans="1:4" ht="13.5" thickBot="1" x14ac:dyDescent="0.25">
      <c r="A21" s="614" t="s">
        <v>1231</v>
      </c>
      <c r="B21" s="615"/>
      <c r="C21" s="615"/>
      <c r="D21" s="616"/>
    </row>
    <row r="22" spans="1:4" ht="15.75" customHeight="1" x14ac:dyDescent="0.2">
      <c r="A22" s="617" t="s">
        <v>1232</v>
      </c>
      <c r="B22" s="618"/>
      <c r="C22" s="618"/>
      <c r="D22" s="619"/>
    </row>
    <row r="23" spans="1:4" ht="15" customHeight="1" x14ac:dyDescent="0.2">
      <c r="A23" s="620"/>
      <c r="B23" s="621"/>
      <c r="C23" s="621"/>
      <c r="D23" s="622"/>
    </row>
    <row r="24" spans="1:4" ht="15" customHeight="1" x14ac:dyDescent="0.2">
      <c r="A24" s="620"/>
      <c r="B24" s="621"/>
      <c r="C24" s="621"/>
      <c r="D24" s="622"/>
    </row>
    <row r="25" spans="1:4" ht="15" customHeight="1" x14ac:dyDescent="0.2">
      <c r="A25" s="620"/>
      <c r="B25" s="621"/>
      <c r="C25" s="621"/>
      <c r="D25" s="622"/>
    </row>
    <row r="26" spans="1:4" ht="15" customHeight="1" x14ac:dyDescent="0.2">
      <c r="A26" s="620"/>
      <c r="B26" s="621"/>
      <c r="C26" s="621"/>
      <c r="D26" s="622"/>
    </row>
    <row r="27" spans="1:4" ht="15" customHeight="1" x14ac:dyDescent="0.2">
      <c r="A27" s="620"/>
      <c r="B27" s="621"/>
      <c r="C27" s="621"/>
      <c r="D27" s="622"/>
    </row>
    <row r="28" spans="1:4" ht="15" customHeight="1" thickBot="1" x14ac:dyDescent="0.25">
      <c r="A28" s="623"/>
      <c r="B28" s="624"/>
      <c r="C28" s="624"/>
      <c r="D28" s="625"/>
    </row>
    <row r="29" spans="1:4" ht="13.5" thickBot="1" x14ac:dyDescent="0.25">
      <c r="A29" s="626" t="s">
        <v>1233</v>
      </c>
      <c r="B29" s="628"/>
      <c r="C29" s="628"/>
      <c r="D29" s="628"/>
    </row>
    <row r="30" spans="1:4" ht="13.5" thickBot="1" x14ac:dyDescent="0.25">
      <c r="A30" s="626"/>
      <c r="B30" s="628"/>
      <c r="C30" s="628"/>
      <c r="D30" s="628"/>
    </row>
    <row r="31" spans="1:4" ht="13.5" thickBot="1" x14ac:dyDescent="0.25">
      <c r="A31" s="629" t="s">
        <v>196</v>
      </c>
      <c r="B31" s="630">
        <v>0</v>
      </c>
      <c r="C31" s="630">
        <v>0</v>
      </c>
      <c r="D31" s="630">
        <v>0</v>
      </c>
    </row>
    <row r="41" spans="1:7" s="453" customFormat="1" ht="15" customHeight="1" x14ac:dyDescent="0.25">
      <c r="A41" s="451" t="s">
        <v>1096</v>
      </c>
      <c r="B41" s="451"/>
      <c r="C41" s="451"/>
      <c r="D41" s="451"/>
      <c r="E41" s="567"/>
      <c r="F41" s="567"/>
      <c r="G41" s="567"/>
    </row>
    <row r="42" spans="1:7" ht="15" customHeight="1" x14ac:dyDescent="0.25">
      <c r="A42" s="454" t="s">
        <v>1097</v>
      </c>
      <c r="B42" s="454"/>
      <c r="C42" s="454"/>
      <c r="D42" s="454"/>
      <c r="E42" s="488"/>
      <c r="F42" s="488"/>
      <c r="G42" s="488"/>
    </row>
  </sheetData>
  <mergeCells count="11">
    <mergeCell ref="A12:D18"/>
    <mergeCell ref="A21:D21"/>
    <mergeCell ref="A22:D28"/>
    <mergeCell ref="A41:D41"/>
    <mergeCell ref="A42:D42"/>
    <mergeCell ref="A5:D5"/>
    <mergeCell ref="A6:D6"/>
    <mergeCell ref="A7:D7"/>
    <mergeCell ref="A8:D8"/>
    <mergeCell ref="A9:A10"/>
    <mergeCell ref="A11:D11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&amp;R34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2"/>
  <sheetViews>
    <sheetView showGridLines="0" workbookViewId="0">
      <selection activeCell="A19" sqref="A19"/>
    </sheetView>
  </sheetViews>
  <sheetFormatPr baseColWidth="10" defaultColWidth="10.85546875" defaultRowHeight="12.75" x14ac:dyDescent="0.2"/>
  <cols>
    <col min="1" max="1" width="52.28515625" style="456" customWidth="1"/>
    <col min="2" max="2" width="62.42578125" style="456" customWidth="1"/>
    <col min="3" max="3" width="43.140625" style="456" customWidth="1"/>
    <col min="4" max="16384" width="10.85546875" style="456"/>
  </cols>
  <sheetData>
    <row r="2" spans="1:3" x14ac:dyDescent="0.2">
      <c r="A2" s="456" t="s">
        <v>1074</v>
      </c>
    </row>
    <row r="4" spans="1:3" ht="13.5" thickBot="1" x14ac:dyDescent="0.25"/>
    <row r="5" spans="1:3" x14ac:dyDescent="0.2">
      <c r="A5" s="577" t="str">
        <f>'[7]EDO.ANA. PRESUP EGRESOS '!$A$5:$H$5</f>
        <v>UNIVERSIDAD TECNOLÓGICA DE SAN JUAN DEL RÍO</v>
      </c>
      <c r="B5" s="578"/>
      <c r="C5" s="579"/>
    </row>
    <row r="6" spans="1:3" x14ac:dyDescent="0.2">
      <c r="A6" s="580" t="s">
        <v>1234</v>
      </c>
      <c r="B6" s="581"/>
      <c r="C6" s="582"/>
    </row>
    <row r="7" spans="1:3" ht="13.5" thickBot="1" x14ac:dyDescent="0.25">
      <c r="A7" s="583" t="str">
        <f>'ENDEUDAMIENTO NETO '!A7:D7</f>
        <v>DEL 01  DE ENERO AL 30 DE JUNIO DEL 2017.</v>
      </c>
      <c r="B7" s="584"/>
      <c r="C7" s="585"/>
    </row>
    <row r="8" spans="1:3" ht="13.5" thickBot="1" x14ac:dyDescent="0.25">
      <c r="A8" s="609"/>
      <c r="B8" s="609"/>
      <c r="C8" s="609"/>
    </row>
    <row r="9" spans="1:3" ht="13.5" thickBot="1" x14ac:dyDescent="0.25">
      <c r="A9" s="631" t="s">
        <v>1222</v>
      </c>
      <c r="B9" s="611" t="s">
        <v>1083</v>
      </c>
      <c r="C9" s="611" t="s">
        <v>1116</v>
      </c>
    </row>
    <row r="10" spans="1:3" ht="13.5" thickBot="1" x14ac:dyDescent="0.25">
      <c r="A10" s="614" t="s">
        <v>1228</v>
      </c>
      <c r="B10" s="615"/>
      <c r="C10" s="616"/>
    </row>
    <row r="11" spans="1:3" ht="15.75" customHeight="1" x14ac:dyDescent="0.2">
      <c r="A11" s="632" t="s">
        <v>1229</v>
      </c>
      <c r="B11" s="633"/>
      <c r="C11" s="634"/>
    </row>
    <row r="12" spans="1:3" ht="15" customHeight="1" x14ac:dyDescent="0.2">
      <c r="A12" s="635"/>
      <c r="B12" s="636"/>
      <c r="C12" s="637"/>
    </row>
    <row r="13" spans="1:3" ht="15" customHeight="1" x14ac:dyDescent="0.2">
      <c r="A13" s="635"/>
      <c r="B13" s="636"/>
      <c r="C13" s="637"/>
    </row>
    <row r="14" spans="1:3" ht="15" customHeight="1" x14ac:dyDescent="0.2">
      <c r="A14" s="635"/>
      <c r="B14" s="636"/>
      <c r="C14" s="637"/>
    </row>
    <row r="15" spans="1:3" ht="15" customHeight="1" x14ac:dyDescent="0.2">
      <c r="A15" s="635"/>
      <c r="B15" s="636"/>
      <c r="C15" s="637"/>
    </row>
    <row r="16" spans="1:3" ht="15" customHeight="1" x14ac:dyDescent="0.2">
      <c r="A16" s="635"/>
      <c r="B16" s="636"/>
      <c r="C16" s="637"/>
    </row>
    <row r="17" spans="1:3" ht="15" customHeight="1" thickBot="1" x14ac:dyDescent="0.25">
      <c r="A17" s="638"/>
      <c r="B17" s="639"/>
      <c r="C17" s="640"/>
    </row>
    <row r="18" spans="1:3" ht="13.5" thickBot="1" x14ac:dyDescent="0.25">
      <c r="A18" s="626" t="s">
        <v>1235</v>
      </c>
      <c r="B18" s="605"/>
      <c r="C18" s="605"/>
    </row>
    <row r="19" spans="1:3" ht="13.5" thickBot="1" x14ac:dyDescent="0.25">
      <c r="A19" s="627"/>
      <c r="B19" s="605"/>
      <c r="C19" s="605"/>
    </row>
    <row r="20" spans="1:3" ht="13.5" thickBot="1" x14ac:dyDescent="0.25">
      <c r="A20" s="614" t="s">
        <v>1231</v>
      </c>
      <c r="B20" s="615"/>
      <c r="C20" s="616"/>
    </row>
    <row r="21" spans="1:3" ht="15.75" customHeight="1" x14ac:dyDescent="0.2">
      <c r="A21" s="632" t="s">
        <v>1229</v>
      </c>
      <c r="B21" s="633"/>
      <c r="C21" s="634"/>
    </row>
    <row r="22" spans="1:3" ht="15" customHeight="1" x14ac:dyDescent="0.2">
      <c r="A22" s="635"/>
      <c r="B22" s="636"/>
      <c r="C22" s="637"/>
    </row>
    <row r="23" spans="1:3" ht="15" customHeight="1" x14ac:dyDescent="0.2">
      <c r="A23" s="635"/>
      <c r="B23" s="636"/>
      <c r="C23" s="637"/>
    </row>
    <row r="24" spans="1:3" ht="15" customHeight="1" x14ac:dyDescent="0.2">
      <c r="A24" s="635"/>
      <c r="B24" s="636"/>
      <c r="C24" s="637"/>
    </row>
    <row r="25" spans="1:3" ht="15" customHeight="1" x14ac:dyDescent="0.2">
      <c r="A25" s="635"/>
      <c r="B25" s="636"/>
      <c r="C25" s="637"/>
    </row>
    <row r="26" spans="1:3" ht="15" customHeight="1" x14ac:dyDescent="0.2">
      <c r="A26" s="635"/>
      <c r="B26" s="636"/>
      <c r="C26" s="637"/>
    </row>
    <row r="27" spans="1:3" ht="15" customHeight="1" thickBot="1" x14ac:dyDescent="0.25">
      <c r="A27" s="638"/>
      <c r="B27" s="639"/>
      <c r="C27" s="640"/>
    </row>
    <row r="28" spans="1:3" ht="13.5" thickBot="1" x14ac:dyDescent="0.25">
      <c r="A28" s="626" t="s">
        <v>1236</v>
      </c>
      <c r="B28" s="605"/>
      <c r="C28" s="605"/>
    </row>
    <row r="29" spans="1:3" ht="13.5" thickBot="1" x14ac:dyDescent="0.25">
      <c r="A29" s="627"/>
      <c r="B29" s="605"/>
      <c r="C29" s="605"/>
    </row>
    <row r="30" spans="1:3" ht="13.5" thickBot="1" x14ac:dyDescent="0.25">
      <c r="A30" s="629" t="s">
        <v>196</v>
      </c>
      <c r="B30" s="641"/>
      <c r="C30" s="641"/>
    </row>
    <row r="41" spans="1:8" s="453" customFormat="1" ht="15" customHeight="1" x14ac:dyDescent="0.25">
      <c r="A41" s="566"/>
      <c r="B41" s="566" t="s">
        <v>1096</v>
      </c>
      <c r="C41" s="566"/>
      <c r="D41" s="567"/>
      <c r="E41" s="567"/>
      <c r="F41" s="567"/>
      <c r="G41" s="567"/>
      <c r="H41" s="567"/>
    </row>
    <row r="42" spans="1:8" ht="15" customHeight="1" x14ac:dyDescent="0.25">
      <c r="A42" s="457"/>
      <c r="B42" s="457" t="s">
        <v>1097</v>
      </c>
      <c r="C42" s="457"/>
      <c r="D42" s="488"/>
      <c r="E42" s="642"/>
      <c r="F42" s="488"/>
      <c r="G42" s="488"/>
    </row>
  </sheetData>
  <mergeCells count="8">
    <mergeCell ref="A20:C20"/>
    <mergeCell ref="A21:C27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&amp;R35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61"/>
  <sheetViews>
    <sheetView showGridLines="0" topLeftCell="D28" workbookViewId="0">
      <selection activeCell="A19" sqref="A19"/>
    </sheetView>
  </sheetViews>
  <sheetFormatPr baseColWidth="10" defaultColWidth="10.85546875" defaultRowHeight="12.75" x14ac:dyDescent="0.2"/>
  <cols>
    <col min="1" max="1" width="34" style="643" customWidth="1"/>
    <col min="2" max="2" width="26.140625" style="643" customWidth="1"/>
    <col min="3" max="3" width="36" style="643" customWidth="1"/>
    <col min="4" max="4" width="17.7109375" style="643" bestFit="1" customWidth="1"/>
    <col min="5" max="5" width="17" style="643" customWidth="1"/>
    <col min="6" max="6" width="17.7109375" style="643" bestFit="1" customWidth="1"/>
    <col min="7" max="7" width="19" style="643" customWidth="1"/>
    <col min="8" max="8" width="18.42578125" style="643" customWidth="1"/>
    <col min="9" max="9" width="17.7109375" style="643" customWidth="1"/>
    <col min="10" max="16384" width="10.85546875" style="643"/>
  </cols>
  <sheetData>
    <row r="2" spans="1:9" x14ac:dyDescent="0.2">
      <c r="A2" s="643" t="s">
        <v>1074</v>
      </c>
    </row>
    <row r="3" spans="1:9" ht="28.5" customHeight="1" x14ac:dyDescent="0.2"/>
    <row r="4" spans="1:9" ht="13.5" thickBot="1" x14ac:dyDescent="0.25">
      <c r="A4" s="644" t="s">
        <v>1237</v>
      </c>
    </row>
    <row r="5" spans="1:9" x14ac:dyDescent="0.2">
      <c r="A5" s="645" t="str">
        <f>'[7]EDO.ANA. PRESUP EGRESOS '!$A$5:$H$5</f>
        <v>UNIVERSIDAD TECNOLÓGICA DE SAN JUAN DEL RÍO</v>
      </c>
      <c r="B5" s="646"/>
      <c r="C5" s="646"/>
      <c r="D5" s="646"/>
      <c r="E5" s="646"/>
      <c r="F5" s="646"/>
      <c r="G5" s="646"/>
      <c r="H5" s="646"/>
      <c r="I5" s="647"/>
    </row>
    <row r="6" spans="1:9" x14ac:dyDescent="0.2">
      <c r="A6" s="648" t="s">
        <v>1238</v>
      </c>
      <c r="B6" s="649"/>
      <c r="C6" s="649"/>
      <c r="D6" s="649"/>
      <c r="E6" s="649"/>
      <c r="F6" s="649"/>
      <c r="G6" s="649"/>
      <c r="H6" s="649"/>
      <c r="I6" s="650"/>
    </row>
    <row r="7" spans="1:9" ht="13.5" thickBot="1" x14ac:dyDescent="0.25">
      <c r="A7" s="651" t="str">
        <f>'INTERESES DE LA DEUDA '!A7:C7</f>
        <v>DEL 01  DE ENERO AL 30 DE JUNIO DEL 2017.</v>
      </c>
      <c r="B7" s="652"/>
      <c r="C7" s="652"/>
      <c r="D7" s="652"/>
      <c r="E7" s="652"/>
      <c r="F7" s="652"/>
      <c r="G7" s="652"/>
      <c r="H7" s="652"/>
      <c r="I7" s="653"/>
    </row>
    <row r="8" spans="1:9" ht="13.5" thickBot="1" x14ac:dyDescent="0.25">
      <c r="A8" s="645" t="s">
        <v>100</v>
      </c>
      <c r="B8" s="646"/>
      <c r="C8" s="647"/>
      <c r="D8" s="654" t="s">
        <v>1112</v>
      </c>
      <c r="E8" s="655"/>
      <c r="F8" s="655"/>
      <c r="G8" s="655"/>
      <c r="H8" s="656"/>
      <c r="I8" s="657" t="s">
        <v>1113</v>
      </c>
    </row>
    <row r="9" spans="1:9" ht="26.25" thickBot="1" x14ac:dyDescent="0.25">
      <c r="A9" s="648"/>
      <c r="B9" s="649"/>
      <c r="C9" s="650"/>
      <c r="D9" s="658" t="s">
        <v>1114</v>
      </c>
      <c r="E9" s="658" t="s">
        <v>1115</v>
      </c>
      <c r="F9" s="658" t="s">
        <v>1082</v>
      </c>
      <c r="G9" s="658" t="s">
        <v>1083</v>
      </c>
      <c r="H9" s="658" t="s">
        <v>1116</v>
      </c>
      <c r="I9" s="659"/>
    </row>
    <row r="10" spans="1:9" ht="13.5" thickBot="1" x14ac:dyDescent="0.25">
      <c r="A10" s="660"/>
      <c r="B10" s="661"/>
      <c r="C10" s="662"/>
      <c r="D10" s="658">
        <v>1</v>
      </c>
      <c r="E10" s="658">
        <v>2</v>
      </c>
      <c r="F10" s="658" t="s">
        <v>1117</v>
      </c>
      <c r="G10" s="658">
        <v>4</v>
      </c>
      <c r="H10" s="658">
        <v>5</v>
      </c>
      <c r="I10" s="658" t="s">
        <v>1118</v>
      </c>
    </row>
    <row r="11" spans="1:9" ht="5.25" customHeight="1" x14ac:dyDescent="0.2">
      <c r="A11" s="663"/>
      <c r="B11" s="664"/>
      <c r="C11" s="665"/>
      <c r="D11" s="665"/>
      <c r="E11" s="665"/>
      <c r="F11" s="665"/>
      <c r="G11" s="665"/>
      <c r="H11" s="665"/>
      <c r="I11" s="665"/>
    </row>
    <row r="12" spans="1:9" ht="18" customHeight="1" x14ac:dyDescent="0.2">
      <c r="A12" s="666" t="s">
        <v>1239</v>
      </c>
      <c r="B12" s="667"/>
      <c r="C12" s="668"/>
      <c r="D12" s="665"/>
      <c r="E12" s="665"/>
      <c r="F12" s="665"/>
      <c r="G12" s="665"/>
      <c r="H12" s="665"/>
      <c r="I12" s="665"/>
    </row>
    <row r="13" spans="1:9" ht="25.5" customHeight="1" x14ac:dyDescent="0.2">
      <c r="A13" s="663"/>
      <c r="B13" s="669" t="s">
        <v>1240</v>
      </c>
      <c r="C13" s="668"/>
      <c r="D13" s="665"/>
      <c r="E13" s="665"/>
      <c r="F13" s="665"/>
      <c r="G13" s="665"/>
      <c r="H13" s="665"/>
      <c r="I13" s="665"/>
    </row>
    <row r="14" spans="1:9" x14ac:dyDescent="0.2">
      <c r="A14" s="663"/>
      <c r="B14" s="664"/>
      <c r="C14" s="665" t="s">
        <v>1241</v>
      </c>
      <c r="D14" s="665"/>
      <c r="E14" s="665"/>
      <c r="F14" s="665"/>
      <c r="G14" s="665"/>
      <c r="H14" s="665"/>
      <c r="I14" s="665"/>
    </row>
    <row r="15" spans="1:9" x14ac:dyDescent="0.2">
      <c r="A15" s="663"/>
      <c r="B15" s="664"/>
      <c r="C15" s="665" t="s">
        <v>1242</v>
      </c>
      <c r="D15" s="665"/>
      <c r="E15" s="665"/>
      <c r="F15" s="665"/>
      <c r="G15" s="665"/>
      <c r="H15" s="665"/>
      <c r="I15" s="665"/>
    </row>
    <row r="16" spans="1:9" x14ac:dyDescent="0.2">
      <c r="A16" s="663"/>
      <c r="B16" s="669" t="s">
        <v>1243</v>
      </c>
      <c r="C16" s="668"/>
      <c r="D16" s="665"/>
      <c r="E16" s="665"/>
      <c r="F16" s="665"/>
      <c r="G16" s="665"/>
      <c r="H16" s="665"/>
      <c r="I16" s="665"/>
    </row>
    <row r="17" spans="1:9" x14ac:dyDescent="0.2">
      <c r="A17" s="663"/>
      <c r="B17" s="664"/>
      <c r="C17" s="665" t="s">
        <v>1244</v>
      </c>
      <c r="D17" s="670">
        <f>GETPIVOTDATA("Suma de PTTO. ORIGINAL AUTORIZADO",$A$58,"CAG","P500")</f>
        <v>129632847.63794494</v>
      </c>
      <c r="E17" s="670">
        <f>GETPIVOTDATA("Suma de TOTAL MODIFICACIONES",$A$58,"CAG","P500")</f>
        <v>11780030.359999998</v>
      </c>
      <c r="F17" s="670">
        <f>+D17+E17</f>
        <v>141412877.99794492</v>
      </c>
      <c r="G17" s="670">
        <f>GETPIVOTDATA("Suma de PPTO EJERCIDO A LA FECHA2",$A$58,"CAG","P500")</f>
        <v>56901273.87000002</v>
      </c>
      <c r="H17" s="670">
        <f>G17</f>
        <v>56901273.87000002</v>
      </c>
      <c r="I17" s="670">
        <f>F17-G17</f>
        <v>84511604.127944902</v>
      </c>
    </row>
    <row r="18" spans="1:9" x14ac:dyDescent="0.2">
      <c r="A18" s="663"/>
      <c r="B18" s="664"/>
      <c r="C18" s="665" t="s">
        <v>1245</v>
      </c>
      <c r="D18" s="665"/>
      <c r="E18" s="665"/>
      <c r="F18" s="665"/>
      <c r="G18" s="665"/>
      <c r="H18" s="665"/>
      <c r="I18" s="665"/>
    </row>
    <row r="19" spans="1:9" ht="25.5" x14ac:dyDescent="0.2">
      <c r="A19" s="663"/>
      <c r="B19" s="664" t="s">
        <v>254</v>
      </c>
      <c r="C19" s="665" t="s">
        <v>1246</v>
      </c>
      <c r="D19" s="665"/>
      <c r="E19" s="665"/>
      <c r="F19" s="665"/>
      <c r="G19" s="665"/>
      <c r="H19" s="665"/>
      <c r="I19" s="665"/>
    </row>
    <row r="20" spans="1:9" x14ac:dyDescent="0.2">
      <c r="A20" s="663"/>
      <c r="B20" s="664"/>
      <c r="C20" s="665" t="s">
        <v>1247</v>
      </c>
      <c r="D20" s="665"/>
      <c r="E20" s="665"/>
      <c r="F20" s="665"/>
      <c r="G20" s="665"/>
      <c r="H20" s="665"/>
      <c r="I20" s="665"/>
    </row>
    <row r="21" spans="1:9" x14ac:dyDescent="0.2">
      <c r="A21" s="663"/>
      <c r="B21" s="664"/>
      <c r="C21" s="665" t="s">
        <v>1248</v>
      </c>
      <c r="D21" s="665"/>
      <c r="E21" s="665"/>
      <c r="F21" s="665"/>
      <c r="G21" s="665"/>
      <c r="H21" s="665"/>
      <c r="I21" s="665"/>
    </row>
    <row r="22" spans="1:9" ht="25.5" x14ac:dyDescent="0.2">
      <c r="A22" s="663"/>
      <c r="B22" s="664"/>
      <c r="C22" s="665" t="s">
        <v>1249</v>
      </c>
      <c r="D22" s="665"/>
      <c r="E22" s="665"/>
      <c r="F22" s="665"/>
      <c r="G22" s="665"/>
      <c r="H22" s="665"/>
      <c r="I22" s="665"/>
    </row>
    <row r="23" spans="1:9" x14ac:dyDescent="0.2">
      <c r="A23" s="663"/>
      <c r="B23" s="664"/>
      <c r="C23" s="665" t="s">
        <v>1250</v>
      </c>
      <c r="D23" s="665"/>
      <c r="E23" s="665"/>
      <c r="F23" s="665"/>
      <c r="G23" s="665"/>
      <c r="H23" s="665"/>
      <c r="I23" s="665"/>
    </row>
    <row r="24" spans="1:9" x14ac:dyDescent="0.2">
      <c r="A24" s="663"/>
      <c r="B24" s="664"/>
      <c r="C24" s="665" t="s">
        <v>1251</v>
      </c>
      <c r="D24" s="665"/>
      <c r="E24" s="665"/>
      <c r="F24" s="665"/>
      <c r="G24" s="665"/>
      <c r="H24" s="665"/>
      <c r="I24" s="665"/>
    </row>
    <row r="25" spans="1:9" x14ac:dyDescent="0.2">
      <c r="A25" s="663"/>
      <c r="B25" s="669" t="s">
        <v>1252</v>
      </c>
      <c r="C25" s="668"/>
      <c r="D25" s="665"/>
      <c r="E25" s="665"/>
      <c r="F25" s="665"/>
      <c r="G25" s="665"/>
      <c r="H25" s="665"/>
      <c r="I25" s="665"/>
    </row>
    <row r="26" spans="1:9" ht="25.5" x14ac:dyDescent="0.2">
      <c r="A26" s="663"/>
      <c r="B26" s="664"/>
      <c r="C26" s="665" t="s">
        <v>1253</v>
      </c>
      <c r="D26" s="665"/>
      <c r="E26" s="665"/>
      <c r="F26" s="665"/>
      <c r="G26" s="665"/>
      <c r="H26" s="665"/>
      <c r="I26" s="665"/>
    </row>
    <row r="27" spans="1:9" ht="25.5" x14ac:dyDescent="0.2">
      <c r="A27" s="663"/>
      <c r="B27" s="664"/>
      <c r="C27" s="665" t="s">
        <v>1254</v>
      </c>
      <c r="D27" s="665"/>
      <c r="E27" s="665"/>
      <c r="F27" s="665"/>
      <c r="G27" s="665"/>
      <c r="H27" s="665"/>
      <c r="I27" s="665"/>
    </row>
    <row r="28" spans="1:9" x14ac:dyDescent="0.2">
      <c r="A28" s="663"/>
      <c r="B28" s="664"/>
      <c r="C28" s="665" t="s">
        <v>1255</v>
      </c>
      <c r="D28" s="665"/>
      <c r="E28" s="665"/>
      <c r="F28" s="665"/>
      <c r="G28" s="665"/>
      <c r="H28" s="665"/>
      <c r="I28" s="665"/>
    </row>
    <row r="29" spans="1:9" x14ac:dyDescent="0.2">
      <c r="A29" s="663"/>
      <c r="B29" s="669" t="s">
        <v>1256</v>
      </c>
      <c r="C29" s="668"/>
      <c r="D29" s="665"/>
      <c r="E29" s="665"/>
      <c r="F29" s="665"/>
      <c r="G29" s="665"/>
      <c r="H29" s="665"/>
      <c r="I29" s="665"/>
    </row>
    <row r="30" spans="1:9" ht="25.5" x14ac:dyDescent="0.2">
      <c r="A30" s="663"/>
      <c r="B30" s="664"/>
      <c r="C30" s="665" t="s">
        <v>1257</v>
      </c>
      <c r="D30" s="665"/>
      <c r="E30" s="665"/>
      <c r="F30" s="665"/>
      <c r="G30" s="665"/>
      <c r="H30" s="665"/>
      <c r="I30" s="665"/>
    </row>
    <row r="31" spans="1:9" x14ac:dyDescent="0.2">
      <c r="A31" s="663"/>
      <c r="B31" s="664"/>
      <c r="C31" s="665" t="s">
        <v>1258</v>
      </c>
      <c r="D31" s="665"/>
      <c r="E31" s="665"/>
      <c r="F31" s="665"/>
      <c r="G31" s="665"/>
      <c r="H31" s="665"/>
      <c r="I31" s="665"/>
    </row>
    <row r="32" spans="1:9" x14ac:dyDescent="0.2">
      <c r="A32" s="663"/>
      <c r="B32" s="669" t="s">
        <v>1259</v>
      </c>
      <c r="C32" s="668"/>
      <c r="D32" s="665"/>
      <c r="E32" s="665"/>
      <c r="F32" s="665"/>
      <c r="G32" s="665"/>
      <c r="H32" s="665"/>
      <c r="I32" s="665"/>
    </row>
    <row r="33" spans="1:9" x14ac:dyDescent="0.2">
      <c r="A33" s="663"/>
      <c r="B33" s="664"/>
      <c r="C33" s="665" t="s">
        <v>1260</v>
      </c>
      <c r="D33" s="665"/>
      <c r="E33" s="665"/>
      <c r="F33" s="665"/>
      <c r="G33" s="665"/>
      <c r="H33" s="665"/>
      <c r="I33" s="665"/>
    </row>
    <row r="34" spans="1:9" x14ac:dyDescent="0.2">
      <c r="A34" s="663"/>
      <c r="B34" s="664"/>
      <c r="C34" s="665" t="s">
        <v>1261</v>
      </c>
      <c r="D34" s="665"/>
      <c r="E34" s="665"/>
      <c r="F34" s="665"/>
      <c r="G34" s="665"/>
      <c r="H34" s="665"/>
      <c r="I34" s="665"/>
    </row>
    <row r="35" spans="1:9" x14ac:dyDescent="0.2">
      <c r="A35" s="663"/>
      <c r="B35" s="664"/>
      <c r="C35" s="665" t="s">
        <v>1262</v>
      </c>
      <c r="D35" s="665"/>
      <c r="E35" s="665"/>
      <c r="F35" s="665"/>
      <c r="G35" s="665"/>
      <c r="H35" s="665"/>
      <c r="I35" s="665"/>
    </row>
    <row r="36" spans="1:9" ht="25.5" x14ac:dyDescent="0.2">
      <c r="A36" s="663"/>
      <c r="B36" s="664"/>
      <c r="C36" s="665" t="s">
        <v>1263</v>
      </c>
      <c r="D36" s="665"/>
      <c r="E36" s="665"/>
      <c r="F36" s="665"/>
      <c r="G36" s="665"/>
      <c r="H36" s="665"/>
      <c r="I36" s="665"/>
    </row>
    <row r="37" spans="1:9" ht="16.5" customHeight="1" x14ac:dyDescent="0.2">
      <c r="A37" s="663"/>
      <c r="B37" s="669" t="s">
        <v>1264</v>
      </c>
      <c r="C37" s="668"/>
      <c r="D37" s="665"/>
      <c r="E37" s="665"/>
      <c r="F37" s="665"/>
      <c r="G37" s="665"/>
      <c r="H37" s="665"/>
      <c r="I37" s="665"/>
    </row>
    <row r="38" spans="1:9" x14ac:dyDescent="0.2">
      <c r="A38" s="663"/>
      <c r="B38" s="664"/>
      <c r="C38" s="665" t="s">
        <v>1265</v>
      </c>
      <c r="D38" s="665"/>
      <c r="E38" s="665"/>
      <c r="F38" s="665"/>
      <c r="G38" s="665"/>
      <c r="H38" s="665"/>
      <c r="I38" s="665"/>
    </row>
    <row r="39" spans="1:9" x14ac:dyDescent="0.2">
      <c r="A39" s="666" t="s">
        <v>1266</v>
      </c>
      <c r="B39" s="667"/>
      <c r="C39" s="668"/>
      <c r="D39" s="665"/>
      <c r="E39" s="665"/>
      <c r="F39" s="665"/>
      <c r="G39" s="665"/>
      <c r="H39" s="665"/>
      <c r="I39" s="665"/>
    </row>
    <row r="40" spans="1:9" ht="16.5" customHeight="1" x14ac:dyDescent="0.2">
      <c r="A40" s="666" t="s">
        <v>1267</v>
      </c>
      <c r="B40" s="667"/>
      <c r="C40" s="668"/>
      <c r="D40" s="665"/>
      <c r="E40" s="665"/>
      <c r="F40" s="665"/>
      <c r="G40" s="665"/>
      <c r="H40" s="665"/>
      <c r="I40" s="665"/>
    </row>
    <row r="41" spans="1:9" x14ac:dyDescent="0.2">
      <c r="A41" s="666" t="s">
        <v>1268</v>
      </c>
      <c r="B41" s="667"/>
      <c r="C41" s="668"/>
      <c r="D41" s="665"/>
      <c r="E41" s="665"/>
      <c r="F41" s="665"/>
      <c r="G41" s="665"/>
      <c r="H41" s="665"/>
      <c r="I41" s="665"/>
    </row>
    <row r="42" spans="1:9" ht="13.5" thickBot="1" x14ac:dyDescent="0.25">
      <c r="A42" s="671"/>
      <c r="B42" s="672"/>
      <c r="C42" s="673"/>
      <c r="D42" s="673"/>
      <c r="E42" s="673"/>
      <c r="F42" s="673"/>
      <c r="G42" s="673"/>
      <c r="H42" s="673"/>
      <c r="I42" s="673"/>
    </row>
    <row r="43" spans="1:9" ht="13.5" thickBot="1" x14ac:dyDescent="0.25">
      <c r="A43" s="674"/>
      <c r="B43" s="675" t="s">
        <v>1170</v>
      </c>
      <c r="C43" s="676"/>
      <c r="D43" s="677">
        <f t="shared" ref="D43:I43" si="0">SUM(D11:D42)</f>
        <v>129632847.63794494</v>
      </c>
      <c r="E43" s="677">
        <f t="shared" si="0"/>
        <v>11780030.359999998</v>
      </c>
      <c r="F43" s="677">
        <f t="shared" si="0"/>
        <v>141412877.99794492</v>
      </c>
      <c r="G43" s="677">
        <f t="shared" si="0"/>
        <v>56901273.87000002</v>
      </c>
      <c r="H43" s="677">
        <f t="shared" si="0"/>
        <v>56901273.87000002</v>
      </c>
      <c r="I43" s="677">
        <f t="shared" si="0"/>
        <v>84511604.127944902</v>
      </c>
    </row>
    <row r="47" spans="1:9" ht="8.25" customHeight="1" x14ac:dyDescent="0.2"/>
    <row r="51" spans="1:28" s="679" customFormat="1" ht="15.75" x14ac:dyDescent="0.25">
      <c r="A51" s="678"/>
      <c r="B51" s="678"/>
      <c r="C51" s="678" t="s">
        <v>1096</v>
      </c>
      <c r="D51" s="678"/>
      <c r="E51" s="678"/>
      <c r="F51" s="678"/>
      <c r="G51" s="678"/>
      <c r="H51" s="678"/>
    </row>
    <row r="52" spans="1:28" ht="15.75" x14ac:dyDescent="0.25">
      <c r="A52" s="680"/>
      <c r="B52" s="680"/>
      <c r="C52" s="680" t="s">
        <v>1097</v>
      </c>
      <c r="D52" s="680"/>
      <c r="E52" s="680"/>
      <c r="F52" s="680"/>
      <c r="G52" s="680"/>
      <c r="H52" s="680"/>
    </row>
    <row r="56" spans="1:28" s="514" customFormat="1" ht="15" x14ac:dyDescent="0.25">
      <c r="A56" t="s">
        <v>1119</v>
      </c>
      <c r="B56" s="459" t="s">
        <v>1120</v>
      </c>
    </row>
    <row r="57" spans="1:28" s="514" customFormat="1" x14ac:dyDescent="0.2">
      <c r="B57" s="551"/>
    </row>
    <row r="58" spans="1:28" s="551" customFormat="1" ht="45" x14ac:dyDescent="0.25">
      <c r="A58" t="s">
        <v>1171</v>
      </c>
      <c r="B58" s="459" t="s">
        <v>1099</v>
      </c>
      <c r="C58" s="459" t="s">
        <v>1123</v>
      </c>
      <c r="D58" s="459" t="s">
        <v>1101</v>
      </c>
      <c r="E58" s="459" t="s">
        <v>1124</v>
      </c>
      <c r="F58" t="s">
        <v>1125</v>
      </c>
      <c r="G58" t="s">
        <v>1126</v>
      </c>
      <c r="H58" s="514"/>
    </row>
    <row r="59" spans="1:28" s="551" customFormat="1" ht="15" x14ac:dyDescent="0.25">
      <c r="A59" s="461" t="s">
        <v>1177</v>
      </c>
      <c r="B59" s="460">
        <v>129632847.63794494</v>
      </c>
      <c r="C59" s="460">
        <v>11780030.359999998</v>
      </c>
      <c r="D59" s="460">
        <v>141412877.99794498</v>
      </c>
      <c r="E59" s="460">
        <v>56901273.87000002</v>
      </c>
      <c r="F59" s="460">
        <v>56901273.87000002</v>
      </c>
      <c r="G59" s="460">
        <v>84511604.127944961</v>
      </c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</row>
    <row r="60" spans="1:28" s="514" customFormat="1" ht="15" x14ac:dyDescent="0.25">
      <c r="A60" s="568" t="s">
        <v>1104</v>
      </c>
      <c r="B60" s="460">
        <v>129632847.63794494</v>
      </c>
      <c r="C60" s="460">
        <v>11780030.359999998</v>
      </c>
      <c r="D60" s="460">
        <v>141412877.99794498</v>
      </c>
      <c r="E60" s="460">
        <v>56901273.87000002</v>
      </c>
      <c r="F60" s="460">
        <v>56901273.87000002</v>
      </c>
      <c r="G60" s="460">
        <v>84511604.127944961</v>
      </c>
    </row>
    <row r="61" spans="1:28" ht="15" x14ac:dyDescent="0.25">
      <c r="A61"/>
      <c r="B61"/>
      <c r="C61"/>
      <c r="D61"/>
      <c r="E61"/>
      <c r="F61"/>
      <c r="G61"/>
    </row>
  </sheetData>
  <mergeCells count="23">
    <mergeCell ref="F51:H51"/>
    <mergeCell ref="A52:B52"/>
    <mergeCell ref="C52:E52"/>
    <mergeCell ref="F52:H52"/>
    <mergeCell ref="B37:C37"/>
    <mergeCell ref="A39:C39"/>
    <mergeCell ref="A40:C40"/>
    <mergeCell ref="A41:C41"/>
    <mergeCell ref="B43:C43"/>
    <mergeCell ref="A51:B51"/>
    <mergeCell ref="C51:E51"/>
    <mergeCell ref="A12:C12"/>
    <mergeCell ref="B13:C13"/>
    <mergeCell ref="B16:C16"/>
    <mergeCell ref="B25:C25"/>
    <mergeCell ref="B29:C29"/>
    <mergeCell ref="B32:C32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&amp;R36</oddFooter>
  </headerFooter>
  <rowBreaks count="1" manualBreakCount="1">
    <brk id="54" max="16383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zoomScalePageLayoutView="80" workbookViewId="0">
      <pane xSplit="1" ySplit="8" topLeftCell="D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55.140625" style="686" customWidth="1"/>
    <col min="2" max="2" width="17.140625" style="515" customWidth="1"/>
    <col min="3" max="3" width="15.85546875" style="515" customWidth="1"/>
    <col min="4" max="4" width="18.140625" style="515" customWidth="1"/>
    <col min="5" max="5" width="20.85546875" style="515" customWidth="1"/>
    <col min="6" max="6" width="16.28515625" style="515" customWidth="1"/>
    <col min="7" max="7" width="13.140625" style="515" customWidth="1"/>
    <col min="8" max="8" width="15.140625" style="515" customWidth="1"/>
    <col min="9" max="9" width="13.85546875" style="515" customWidth="1"/>
    <col min="10" max="10" width="14" style="515" customWidth="1"/>
    <col min="11" max="11" width="16.4257812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1270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">
        <v>1271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197</v>
      </c>
    </row>
    <row r="8" spans="1:18" s="691" customFormat="1" ht="51.7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692" t="s">
        <v>1127</v>
      </c>
      <c r="B9" s="690">
        <v>31127295.8831315</v>
      </c>
      <c r="C9" s="690">
        <v>0</v>
      </c>
      <c r="D9" s="690">
        <v>0</v>
      </c>
      <c r="E9" s="690">
        <v>31127295.883131504</v>
      </c>
      <c r="F9" s="690">
        <v>112883.70999999999</v>
      </c>
      <c r="G9" s="690">
        <v>8283794.9500000011</v>
      </c>
      <c r="H9" s="690">
        <v>8283794.9500000011</v>
      </c>
      <c r="I9" s="690"/>
      <c r="J9" s="690">
        <v>8283794.9500000011</v>
      </c>
      <c r="K9" s="690">
        <v>112883.70999999996</v>
      </c>
      <c r="L9" s="693">
        <v>22843500.933131501</v>
      </c>
      <c r="M9"/>
      <c r="N9" s="683"/>
      <c r="O9" s="683"/>
      <c r="P9" s="683"/>
    </row>
    <row r="10" spans="1:18" ht="15" x14ac:dyDescent="0.25">
      <c r="A10" s="692" t="s">
        <v>1283</v>
      </c>
      <c r="B10" s="690">
        <v>19830139.20998</v>
      </c>
      <c r="C10" s="690">
        <v>0</v>
      </c>
      <c r="D10" s="690">
        <v>-8113.5599999999995</v>
      </c>
      <c r="E10" s="690">
        <v>19822025.649980001</v>
      </c>
      <c r="F10" s="690">
        <v>112883.70999999999</v>
      </c>
      <c r="G10" s="690">
        <v>6745209.5600000015</v>
      </c>
      <c r="H10" s="690">
        <v>6745209.5600000015</v>
      </c>
      <c r="I10" s="690"/>
      <c r="J10" s="690">
        <v>6745209.5600000015</v>
      </c>
      <c r="K10" s="690">
        <v>112883.70999999996</v>
      </c>
      <c r="L10" s="693">
        <v>13076816.089979999</v>
      </c>
      <c r="M10"/>
      <c r="N10" s="683"/>
      <c r="O10" s="683"/>
      <c r="P10" s="683"/>
    </row>
    <row r="11" spans="1:18" ht="15" x14ac:dyDescent="0.25">
      <c r="A11" s="692" t="s">
        <v>1284</v>
      </c>
      <c r="B11" s="690">
        <v>0</v>
      </c>
      <c r="C11" s="690">
        <v>0</v>
      </c>
      <c r="D11" s="690">
        <v>10606.98</v>
      </c>
      <c r="E11" s="690">
        <v>10606.98</v>
      </c>
      <c r="F11" s="690"/>
      <c r="G11" s="690">
        <v>10606.98</v>
      </c>
      <c r="H11" s="690">
        <v>10606.98</v>
      </c>
      <c r="I11" s="690"/>
      <c r="J11" s="690">
        <v>10606.98</v>
      </c>
      <c r="K11" s="690">
        <v>0</v>
      </c>
      <c r="L11" s="693">
        <v>0</v>
      </c>
      <c r="M11"/>
      <c r="N11" s="683"/>
      <c r="O11" s="683"/>
      <c r="P11" s="683"/>
    </row>
    <row r="12" spans="1:18" ht="15" x14ac:dyDescent="0.25">
      <c r="A12" s="692" t="s">
        <v>1285</v>
      </c>
      <c r="B12" s="690">
        <v>911514.35961098177</v>
      </c>
      <c r="C12" s="690">
        <v>0</v>
      </c>
      <c r="D12" s="690">
        <v>-2493.42</v>
      </c>
      <c r="E12" s="690">
        <v>909020.93961098173</v>
      </c>
      <c r="F12" s="690">
        <v>0</v>
      </c>
      <c r="G12" s="690">
        <v>1421.8500000000001</v>
      </c>
      <c r="H12" s="690">
        <v>1421.8500000000001</v>
      </c>
      <c r="I12" s="690"/>
      <c r="J12" s="690">
        <v>1421.8500000000001</v>
      </c>
      <c r="K12" s="690">
        <v>0</v>
      </c>
      <c r="L12" s="693">
        <v>907599.08961098175</v>
      </c>
      <c r="M12"/>
      <c r="N12" s="683"/>
      <c r="O12" s="683"/>
      <c r="P12" s="683"/>
    </row>
    <row r="13" spans="1:18" ht="15" x14ac:dyDescent="0.25">
      <c r="A13" s="692" t="s">
        <v>1286</v>
      </c>
      <c r="B13" s="690">
        <v>4695993.6189085972</v>
      </c>
      <c r="C13" s="690">
        <v>0</v>
      </c>
      <c r="D13" s="690">
        <v>-617.79999999999995</v>
      </c>
      <c r="E13" s="690">
        <v>4695375.8189085973</v>
      </c>
      <c r="F13" s="690">
        <v>0</v>
      </c>
      <c r="G13" s="690">
        <v>11743.599999999999</v>
      </c>
      <c r="H13" s="690">
        <v>11743.599999999999</v>
      </c>
      <c r="I13" s="690"/>
      <c r="J13" s="690">
        <v>11743.599999999999</v>
      </c>
      <c r="K13" s="690">
        <v>0</v>
      </c>
      <c r="L13" s="693">
        <v>4683632.2189085977</v>
      </c>
      <c r="M13"/>
      <c r="N13" s="683"/>
      <c r="O13" s="683"/>
      <c r="P13" s="683"/>
    </row>
    <row r="14" spans="1:18" ht="15" x14ac:dyDescent="0.25">
      <c r="A14" s="692" t="s">
        <v>1287</v>
      </c>
      <c r="B14" s="690">
        <v>3287353.4827734507</v>
      </c>
      <c r="C14" s="690">
        <v>0</v>
      </c>
      <c r="D14" s="690">
        <v>0</v>
      </c>
      <c r="E14" s="690">
        <v>3287353.4827734507</v>
      </c>
      <c r="F14" s="690">
        <v>0</v>
      </c>
      <c r="G14" s="690">
        <v>1117822.4200000004</v>
      </c>
      <c r="H14" s="690">
        <v>1117822.4200000004</v>
      </c>
      <c r="I14" s="690"/>
      <c r="J14" s="690">
        <v>1117822.4200000004</v>
      </c>
      <c r="K14" s="690">
        <v>0</v>
      </c>
      <c r="L14" s="693">
        <v>2169531.0627734503</v>
      </c>
      <c r="M14"/>
      <c r="N14" s="683"/>
      <c r="O14" s="683"/>
      <c r="P14" s="683"/>
    </row>
    <row r="15" spans="1:18" ht="15" x14ac:dyDescent="0.25">
      <c r="A15" s="692" t="s">
        <v>1288</v>
      </c>
      <c r="B15" s="690">
        <v>454244.8871392833</v>
      </c>
      <c r="C15" s="690">
        <v>0</v>
      </c>
      <c r="D15" s="690">
        <v>0</v>
      </c>
      <c r="E15" s="690">
        <v>454244.8871392833</v>
      </c>
      <c r="F15" s="690">
        <v>0</v>
      </c>
      <c r="G15" s="690">
        <v>181631.52000000002</v>
      </c>
      <c r="H15" s="690">
        <v>181631.52000000002</v>
      </c>
      <c r="I15" s="690"/>
      <c r="J15" s="690">
        <v>181631.52000000002</v>
      </c>
      <c r="K15" s="690">
        <v>0</v>
      </c>
      <c r="L15" s="693">
        <v>272613.36713928328</v>
      </c>
      <c r="M15"/>
      <c r="N15" s="683"/>
      <c r="O15" s="683"/>
      <c r="P15" s="683"/>
    </row>
    <row r="16" spans="1:18" ht="15" x14ac:dyDescent="0.25">
      <c r="A16" s="692" t="s">
        <v>1289</v>
      </c>
      <c r="B16" s="690">
        <v>492875.78456917679</v>
      </c>
      <c r="C16" s="690">
        <v>0</v>
      </c>
      <c r="D16" s="690">
        <v>0</v>
      </c>
      <c r="E16" s="690">
        <v>492875.78456917679</v>
      </c>
      <c r="F16" s="690">
        <v>0</v>
      </c>
      <c r="G16" s="690">
        <v>214741.22000000006</v>
      </c>
      <c r="H16" s="690">
        <v>214741.22000000006</v>
      </c>
      <c r="I16" s="690"/>
      <c r="J16" s="690">
        <v>214741.22000000006</v>
      </c>
      <c r="K16" s="690">
        <v>0</v>
      </c>
      <c r="L16" s="693">
        <v>278134.56456917676</v>
      </c>
      <c r="M16"/>
      <c r="N16" s="683"/>
      <c r="O16" s="683"/>
      <c r="P16" s="683"/>
    </row>
    <row r="17" spans="1:16" ht="15" x14ac:dyDescent="0.25">
      <c r="A17" s="692" t="s">
        <v>1290</v>
      </c>
      <c r="B17" s="690">
        <v>1455174.5401500114</v>
      </c>
      <c r="C17" s="690">
        <v>0</v>
      </c>
      <c r="D17" s="690">
        <v>0</v>
      </c>
      <c r="E17" s="690">
        <v>1455174.5401500114</v>
      </c>
      <c r="F17" s="690">
        <v>0</v>
      </c>
      <c r="G17" s="690">
        <v>0</v>
      </c>
      <c r="H17" s="690">
        <v>0</v>
      </c>
      <c r="I17" s="690"/>
      <c r="J17" s="690">
        <v>0</v>
      </c>
      <c r="K17" s="690">
        <v>0</v>
      </c>
      <c r="L17" s="693">
        <v>1455174.5401500114</v>
      </c>
      <c r="M17"/>
      <c r="N17" s="683"/>
      <c r="O17" s="683"/>
      <c r="P17" s="683"/>
    </row>
    <row r="18" spans="1:16" ht="15" x14ac:dyDescent="0.25">
      <c r="A18" s="694" t="s">
        <v>1291</v>
      </c>
      <c r="B18" s="690">
        <v>0</v>
      </c>
      <c r="C18" s="690">
        <v>0</v>
      </c>
      <c r="D18" s="690">
        <v>617.79999999999995</v>
      </c>
      <c r="E18" s="690">
        <v>617.79999999999995</v>
      </c>
      <c r="F18" s="690">
        <v>0</v>
      </c>
      <c r="G18" s="690">
        <v>617.79999999999995</v>
      </c>
      <c r="H18" s="690">
        <v>617.79999999999995</v>
      </c>
      <c r="I18" s="690"/>
      <c r="J18" s="690">
        <v>617.79999999999995</v>
      </c>
      <c r="K18" s="690"/>
      <c r="L18" s="693">
        <v>0</v>
      </c>
      <c r="M18"/>
      <c r="N18" s="683"/>
      <c r="O18" s="683"/>
      <c r="P18" s="683"/>
    </row>
    <row r="19" spans="1:16" ht="15" x14ac:dyDescent="0.25">
      <c r="A19" s="692" t="s">
        <v>1136</v>
      </c>
      <c r="B19" s="690">
        <v>1245089</v>
      </c>
      <c r="C19" s="690">
        <v>0</v>
      </c>
      <c r="D19" s="690">
        <v>2.2737367544323206E-13</v>
      </c>
      <c r="E19" s="690">
        <v>1245089</v>
      </c>
      <c r="F19" s="690">
        <v>0</v>
      </c>
      <c r="G19" s="690">
        <v>566882.98999999976</v>
      </c>
      <c r="H19" s="690">
        <v>566882.98999999976</v>
      </c>
      <c r="I19" s="690"/>
      <c r="J19" s="690">
        <v>566882.98999999976</v>
      </c>
      <c r="K19" s="690">
        <v>0</v>
      </c>
      <c r="L19" s="693">
        <v>678206.01000000024</v>
      </c>
      <c r="M19"/>
      <c r="N19" s="683"/>
      <c r="O19" s="683"/>
      <c r="P19" s="683"/>
    </row>
    <row r="20" spans="1:16" ht="15" x14ac:dyDescent="0.25">
      <c r="A20" s="694" t="s">
        <v>1292</v>
      </c>
      <c r="B20" s="690">
        <v>0</v>
      </c>
      <c r="C20" s="690">
        <v>0</v>
      </c>
      <c r="D20" s="690">
        <v>1520.92</v>
      </c>
      <c r="E20" s="690">
        <v>1520.92</v>
      </c>
      <c r="F20" s="690">
        <v>0</v>
      </c>
      <c r="G20" s="690">
        <v>1520.92</v>
      </c>
      <c r="H20" s="690">
        <v>1520.92</v>
      </c>
      <c r="I20" s="690"/>
      <c r="J20" s="690">
        <v>1520.92</v>
      </c>
      <c r="K20" s="690">
        <v>0</v>
      </c>
      <c r="L20" s="693">
        <v>0</v>
      </c>
      <c r="M20"/>
      <c r="N20" s="683"/>
      <c r="O20" s="683"/>
      <c r="P20" s="683"/>
    </row>
    <row r="21" spans="1:16" ht="26.25" x14ac:dyDescent="0.25">
      <c r="A21" s="694" t="s">
        <v>1293</v>
      </c>
      <c r="B21" s="690">
        <v>160037</v>
      </c>
      <c r="C21" s="690">
        <v>0</v>
      </c>
      <c r="D21" s="690">
        <v>-4981.41</v>
      </c>
      <c r="E21" s="690">
        <v>155055.59</v>
      </c>
      <c r="F21" s="690">
        <v>0</v>
      </c>
      <c r="G21" s="690">
        <v>10456.86</v>
      </c>
      <c r="H21" s="690">
        <v>10456.86</v>
      </c>
      <c r="I21" s="690"/>
      <c r="J21" s="690">
        <v>10456.86</v>
      </c>
      <c r="K21" s="690">
        <v>0</v>
      </c>
      <c r="L21" s="695">
        <v>144598.72999999998</v>
      </c>
      <c r="M21"/>
      <c r="N21" s="683"/>
      <c r="O21" s="683"/>
      <c r="P21" s="683"/>
    </row>
    <row r="22" spans="1:16" ht="15" x14ac:dyDescent="0.25">
      <c r="A22" s="694" t="s">
        <v>1294</v>
      </c>
      <c r="B22" s="690">
        <v>0</v>
      </c>
      <c r="C22" s="690">
        <v>0</v>
      </c>
      <c r="D22" s="690">
        <v>599</v>
      </c>
      <c r="E22" s="690">
        <v>599</v>
      </c>
      <c r="F22" s="690">
        <v>0</v>
      </c>
      <c r="G22" s="690">
        <v>599</v>
      </c>
      <c r="H22" s="690">
        <v>599</v>
      </c>
      <c r="I22" s="690"/>
      <c r="J22" s="690">
        <v>599</v>
      </c>
      <c r="K22" s="690">
        <v>0</v>
      </c>
      <c r="L22" s="696">
        <v>0</v>
      </c>
      <c r="M22"/>
      <c r="N22" s="683"/>
      <c r="O22" s="683"/>
      <c r="P22" s="683"/>
    </row>
    <row r="23" spans="1:16" ht="15" x14ac:dyDescent="0.25">
      <c r="A23" s="694" t="s">
        <v>1295</v>
      </c>
      <c r="B23" s="690">
        <v>119903</v>
      </c>
      <c r="C23" s="690">
        <v>0</v>
      </c>
      <c r="D23" s="690">
        <v>0</v>
      </c>
      <c r="E23" s="690">
        <v>119903</v>
      </c>
      <c r="F23" s="690">
        <v>0</v>
      </c>
      <c r="G23" s="690">
        <v>46349</v>
      </c>
      <c r="H23" s="690">
        <v>46349</v>
      </c>
      <c r="I23" s="690"/>
      <c r="J23" s="690">
        <v>46349</v>
      </c>
      <c r="K23" s="690">
        <v>0</v>
      </c>
      <c r="L23" s="693">
        <v>73554</v>
      </c>
      <c r="M23"/>
      <c r="N23" s="683"/>
      <c r="O23" s="683"/>
      <c r="P23" s="683"/>
    </row>
    <row r="24" spans="1:16" ht="15" x14ac:dyDescent="0.25">
      <c r="A24" s="694" t="s">
        <v>1296</v>
      </c>
      <c r="B24" s="690">
        <v>0</v>
      </c>
      <c r="C24" s="690">
        <v>0</v>
      </c>
      <c r="D24" s="690">
        <v>775</v>
      </c>
      <c r="E24" s="690">
        <v>775</v>
      </c>
      <c r="F24" s="690">
        <v>0</v>
      </c>
      <c r="G24" s="690">
        <v>775</v>
      </c>
      <c r="H24" s="690">
        <v>775</v>
      </c>
      <c r="I24" s="690"/>
      <c r="J24" s="690">
        <v>775</v>
      </c>
      <c r="K24" s="690">
        <v>0</v>
      </c>
      <c r="L24" s="693">
        <v>0</v>
      </c>
      <c r="M24"/>
      <c r="N24" s="683"/>
      <c r="O24" s="683"/>
      <c r="P24" s="683"/>
    </row>
    <row r="25" spans="1:16" ht="15" x14ac:dyDescent="0.25">
      <c r="A25" s="694" t="s">
        <v>1297</v>
      </c>
      <c r="B25" s="690">
        <v>128232</v>
      </c>
      <c r="C25" s="690">
        <v>0</v>
      </c>
      <c r="D25" s="690">
        <v>0</v>
      </c>
      <c r="E25" s="690">
        <v>128232</v>
      </c>
      <c r="F25" s="690">
        <v>0</v>
      </c>
      <c r="G25" s="690">
        <v>46610.490000000005</v>
      </c>
      <c r="H25" s="690">
        <v>46610.490000000005</v>
      </c>
      <c r="I25" s="690"/>
      <c r="J25" s="690">
        <v>46610.490000000005</v>
      </c>
      <c r="K25" s="690">
        <v>0</v>
      </c>
      <c r="L25" s="693">
        <v>81621.509999999995</v>
      </c>
      <c r="M25"/>
      <c r="N25" s="683"/>
      <c r="O25" s="683"/>
      <c r="P25" s="683"/>
    </row>
    <row r="26" spans="1:16" ht="15" x14ac:dyDescent="0.25">
      <c r="A26" s="694" t="s">
        <v>1298</v>
      </c>
      <c r="B26" s="690">
        <v>0</v>
      </c>
      <c r="C26" s="690">
        <v>0</v>
      </c>
      <c r="D26" s="690">
        <v>807.99</v>
      </c>
      <c r="E26" s="690">
        <v>807.99</v>
      </c>
      <c r="F26" s="690">
        <v>0</v>
      </c>
      <c r="G26" s="690">
        <v>807.99</v>
      </c>
      <c r="H26" s="690">
        <v>807.99</v>
      </c>
      <c r="I26" s="690"/>
      <c r="J26" s="690">
        <v>807.99</v>
      </c>
      <c r="K26" s="690">
        <v>0</v>
      </c>
      <c r="L26" s="693">
        <v>0</v>
      </c>
      <c r="M26"/>
      <c r="N26" s="683"/>
      <c r="O26" s="683"/>
      <c r="P26" s="683"/>
    </row>
    <row r="27" spans="1:16" ht="15" x14ac:dyDescent="0.25">
      <c r="A27" s="694" t="s">
        <v>1299</v>
      </c>
      <c r="B27" s="690">
        <v>836917</v>
      </c>
      <c r="C27" s="690">
        <v>0</v>
      </c>
      <c r="D27" s="690">
        <v>0</v>
      </c>
      <c r="E27" s="690">
        <v>836917</v>
      </c>
      <c r="F27" s="690">
        <v>0</v>
      </c>
      <c r="G27" s="690">
        <v>458485.22999999969</v>
      </c>
      <c r="H27" s="690">
        <v>458485.22999999969</v>
      </c>
      <c r="I27" s="690"/>
      <c r="J27" s="690">
        <v>458485.22999999969</v>
      </c>
      <c r="K27" s="690">
        <v>0</v>
      </c>
      <c r="L27" s="693">
        <v>378431.77000000031</v>
      </c>
      <c r="M27"/>
      <c r="N27" s="683"/>
      <c r="O27" s="683"/>
      <c r="P27" s="683"/>
    </row>
    <row r="28" spans="1:16" ht="15" x14ac:dyDescent="0.25">
      <c r="A28" s="694" t="s">
        <v>1300</v>
      </c>
      <c r="B28" s="690">
        <v>0</v>
      </c>
      <c r="C28" s="690">
        <v>0</v>
      </c>
      <c r="D28" s="690">
        <v>1278.5</v>
      </c>
      <c r="E28" s="690">
        <v>1278.5</v>
      </c>
      <c r="F28" s="690">
        <v>0</v>
      </c>
      <c r="G28" s="690">
        <v>1278.5</v>
      </c>
      <c r="H28" s="690">
        <v>1278.5</v>
      </c>
      <c r="I28" s="690"/>
      <c r="J28" s="690">
        <v>1278.5</v>
      </c>
      <c r="K28" s="690">
        <v>0</v>
      </c>
      <c r="L28" s="693">
        <v>0</v>
      </c>
      <c r="M28"/>
      <c r="N28" s="683"/>
      <c r="O28" s="683"/>
      <c r="P28" s="683"/>
    </row>
    <row r="29" spans="1:16" ht="15" x14ac:dyDescent="0.25">
      <c r="A29" s="692" t="s">
        <v>1144</v>
      </c>
      <c r="B29" s="690">
        <v>5308289.7496375348</v>
      </c>
      <c r="C29" s="690">
        <v>113263.84</v>
      </c>
      <c r="D29" s="690">
        <v>0</v>
      </c>
      <c r="E29" s="690">
        <v>5421553.5896375347</v>
      </c>
      <c r="F29" s="690">
        <v>0</v>
      </c>
      <c r="G29" s="690">
        <v>2448558.96</v>
      </c>
      <c r="H29" s="690">
        <v>2448558.96</v>
      </c>
      <c r="I29" s="690"/>
      <c r="J29" s="690">
        <v>2448558.96</v>
      </c>
      <c r="K29" s="690">
        <v>0</v>
      </c>
      <c r="L29" s="693">
        <v>2972994.6296375338</v>
      </c>
      <c r="M29"/>
      <c r="N29" s="683"/>
      <c r="O29" s="683"/>
      <c r="P29" s="683"/>
    </row>
    <row r="30" spans="1:16" ht="15" x14ac:dyDescent="0.25">
      <c r="A30" s="694" t="s">
        <v>1301</v>
      </c>
      <c r="B30" s="690">
        <v>637247.79994249018</v>
      </c>
      <c r="C30" s="690">
        <v>0</v>
      </c>
      <c r="D30" s="690">
        <v>0</v>
      </c>
      <c r="E30" s="690">
        <v>637247.79994249018</v>
      </c>
      <c r="F30" s="690">
        <v>0</v>
      </c>
      <c r="G30" s="690">
        <v>552216</v>
      </c>
      <c r="H30" s="690">
        <v>552216</v>
      </c>
      <c r="I30" s="690"/>
      <c r="J30" s="690">
        <v>552216</v>
      </c>
      <c r="K30" s="690">
        <v>0</v>
      </c>
      <c r="L30" s="693">
        <v>85031.799942490179</v>
      </c>
      <c r="M30"/>
      <c r="N30" s="683"/>
      <c r="O30" s="683"/>
      <c r="P30" s="683"/>
    </row>
    <row r="31" spans="1:16" ht="15" x14ac:dyDescent="0.25">
      <c r="A31" s="694" t="s">
        <v>1302</v>
      </c>
      <c r="B31" s="690">
        <v>113395.30651934445</v>
      </c>
      <c r="C31" s="690">
        <v>0</v>
      </c>
      <c r="D31" s="690">
        <v>0</v>
      </c>
      <c r="E31" s="690">
        <v>113395.30651934445</v>
      </c>
      <c r="F31" s="690">
        <v>0</v>
      </c>
      <c r="G31" s="690">
        <v>310</v>
      </c>
      <c r="H31" s="690">
        <v>310</v>
      </c>
      <c r="I31" s="690"/>
      <c r="J31" s="690">
        <v>310</v>
      </c>
      <c r="K31" s="690">
        <v>0</v>
      </c>
      <c r="L31" s="693">
        <v>113085.30651934445</v>
      </c>
      <c r="M31"/>
      <c r="N31" s="683"/>
      <c r="O31" s="683"/>
      <c r="P31" s="683"/>
    </row>
    <row r="32" spans="1:16" ht="15" x14ac:dyDescent="0.25">
      <c r="A32" s="694" t="s">
        <v>1303</v>
      </c>
      <c r="B32" s="690">
        <v>0</v>
      </c>
      <c r="C32" s="690">
        <v>0</v>
      </c>
      <c r="D32" s="690">
        <v>1047.26</v>
      </c>
      <c r="E32" s="690">
        <v>1047.26</v>
      </c>
      <c r="F32" s="690">
        <v>0</v>
      </c>
      <c r="G32" s="690">
        <v>1047.26</v>
      </c>
      <c r="H32" s="690">
        <v>1047.26</v>
      </c>
      <c r="I32" s="690"/>
      <c r="J32" s="690">
        <v>1047.26</v>
      </c>
      <c r="K32" s="690">
        <v>0</v>
      </c>
      <c r="L32" s="696">
        <v>0</v>
      </c>
      <c r="M32"/>
      <c r="N32" s="683"/>
      <c r="O32" s="683"/>
      <c r="P32" s="683"/>
    </row>
    <row r="33" spans="1:16" ht="15" x14ac:dyDescent="0.25">
      <c r="A33" s="694" t="s">
        <v>1304</v>
      </c>
      <c r="B33" s="690">
        <v>0</v>
      </c>
      <c r="C33" s="690">
        <v>0</v>
      </c>
      <c r="D33" s="690">
        <v>42624.34</v>
      </c>
      <c r="E33" s="690">
        <v>42624.34</v>
      </c>
      <c r="F33" s="690">
        <v>0</v>
      </c>
      <c r="G33" s="690">
        <v>42624.339999999982</v>
      </c>
      <c r="H33" s="690">
        <v>42624.339999999982</v>
      </c>
      <c r="I33" s="690"/>
      <c r="J33" s="690">
        <v>42624.339999999982</v>
      </c>
      <c r="K33" s="690"/>
      <c r="L33" s="693">
        <v>0</v>
      </c>
      <c r="M33"/>
      <c r="N33" s="683"/>
      <c r="O33" s="683"/>
      <c r="P33" s="683"/>
    </row>
    <row r="34" spans="1:16" ht="15" x14ac:dyDescent="0.25">
      <c r="A34" s="694" t="s">
        <v>1305</v>
      </c>
      <c r="B34" s="690">
        <v>333912.22578629374</v>
      </c>
      <c r="C34" s="690">
        <v>5738.81</v>
      </c>
      <c r="D34" s="690">
        <v>-42624.34</v>
      </c>
      <c r="E34" s="690">
        <v>297026.69578629371</v>
      </c>
      <c r="F34" s="690"/>
      <c r="G34" s="690">
        <v>0</v>
      </c>
      <c r="H34" s="690">
        <v>0</v>
      </c>
      <c r="I34" s="690"/>
      <c r="J34" s="690">
        <v>0</v>
      </c>
      <c r="K34" s="690">
        <v>0</v>
      </c>
      <c r="L34" s="693">
        <v>297026.69578629371</v>
      </c>
      <c r="M34"/>
      <c r="N34" s="683"/>
      <c r="O34" s="683"/>
      <c r="P34" s="683"/>
    </row>
    <row r="35" spans="1:16" ht="51.75" x14ac:dyDescent="0.25">
      <c r="A35" s="694" t="s">
        <v>1306</v>
      </c>
      <c r="B35" s="690">
        <v>0</v>
      </c>
      <c r="C35" s="690">
        <v>0</v>
      </c>
      <c r="D35" s="690">
        <v>0</v>
      </c>
      <c r="E35" s="690">
        <v>0</v>
      </c>
      <c r="F35" s="690">
        <v>0</v>
      </c>
      <c r="G35" s="690">
        <v>0</v>
      </c>
      <c r="H35" s="690">
        <v>0</v>
      </c>
      <c r="I35" s="690"/>
      <c r="J35" s="690">
        <v>0</v>
      </c>
      <c r="K35" s="690">
        <v>0</v>
      </c>
      <c r="L35" s="693">
        <v>0</v>
      </c>
      <c r="M35"/>
      <c r="N35" s="683"/>
      <c r="O35" s="683"/>
      <c r="P35" s="683"/>
    </row>
    <row r="36" spans="1:16" ht="15" x14ac:dyDescent="0.25">
      <c r="A36" s="694" t="s">
        <v>1307</v>
      </c>
      <c r="B36" s="690">
        <v>0</v>
      </c>
      <c r="C36" s="690">
        <v>0</v>
      </c>
      <c r="D36" s="690">
        <v>1500</v>
      </c>
      <c r="E36" s="690">
        <v>1500</v>
      </c>
      <c r="F36" s="690">
        <v>0</v>
      </c>
      <c r="G36" s="690">
        <v>1500</v>
      </c>
      <c r="H36" s="690">
        <v>1500</v>
      </c>
      <c r="I36" s="690"/>
      <c r="J36" s="690">
        <v>1500</v>
      </c>
      <c r="K36" s="690">
        <v>0</v>
      </c>
      <c r="L36" s="693">
        <v>0</v>
      </c>
      <c r="M36"/>
      <c r="N36" s="683"/>
      <c r="O36" s="683"/>
      <c r="P36" s="683"/>
    </row>
    <row r="37" spans="1:16" ht="15" x14ac:dyDescent="0.25">
      <c r="A37" s="694" t="s">
        <v>1308</v>
      </c>
      <c r="B37" s="690">
        <v>58625</v>
      </c>
      <c r="C37" s="690">
        <v>0</v>
      </c>
      <c r="D37" s="690">
        <v>0</v>
      </c>
      <c r="E37" s="690">
        <v>58625</v>
      </c>
      <c r="F37" s="690">
        <v>0</v>
      </c>
      <c r="G37" s="690">
        <v>0</v>
      </c>
      <c r="H37" s="690">
        <v>0</v>
      </c>
      <c r="I37" s="690"/>
      <c r="J37" s="690">
        <v>0</v>
      </c>
      <c r="K37" s="690">
        <v>0</v>
      </c>
      <c r="L37" s="697">
        <v>58625</v>
      </c>
      <c r="M37"/>
      <c r="N37" s="683"/>
      <c r="O37" s="683"/>
      <c r="P37" s="683"/>
    </row>
    <row r="38" spans="1:16" ht="15" x14ac:dyDescent="0.25">
      <c r="A38" s="694" t="s">
        <v>1309</v>
      </c>
      <c r="B38" s="690">
        <v>0</v>
      </c>
      <c r="C38" s="690">
        <v>9359.66</v>
      </c>
      <c r="D38" s="690">
        <v>7963.42</v>
      </c>
      <c r="E38" s="690">
        <v>17323.080000000002</v>
      </c>
      <c r="F38" s="690"/>
      <c r="G38" s="690">
        <v>17323.079999999994</v>
      </c>
      <c r="H38" s="690">
        <v>17323.079999999994</v>
      </c>
      <c r="I38" s="690"/>
      <c r="J38" s="690">
        <v>17323.079999999994</v>
      </c>
      <c r="K38" s="690">
        <v>0</v>
      </c>
      <c r="L38" s="693">
        <v>0</v>
      </c>
      <c r="M38"/>
      <c r="N38" s="683"/>
      <c r="O38" s="683"/>
      <c r="P38" s="683"/>
    </row>
    <row r="39" spans="1:16" ht="15" x14ac:dyDescent="0.25">
      <c r="A39" s="694" t="s">
        <v>1310</v>
      </c>
      <c r="B39" s="690">
        <v>0</v>
      </c>
      <c r="C39" s="690">
        <v>0</v>
      </c>
      <c r="D39" s="690">
        <v>81755.64</v>
      </c>
      <c r="E39" s="690">
        <v>81755.64</v>
      </c>
      <c r="F39" s="690">
        <v>0</v>
      </c>
      <c r="G39" s="690">
        <v>81755.64</v>
      </c>
      <c r="H39" s="690">
        <v>81755.64</v>
      </c>
      <c r="I39" s="690"/>
      <c r="J39" s="690">
        <v>81755.64</v>
      </c>
      <c r="K39" s="690">
        <v>0</v>
      </c>
      <c r="L39" s="693">
        <v>0</v>
      </c>
      <c r="M39"/>
      <c r="N39" s="683"/>
      <c r="O39" s="683"/>
      <c r="P39" s="683"/>
    </row>
    <row r="40" spans="1:16" ht="15" x14ac:dyDescent="0.25">
      <c r="A40" s="694" t="s">
        <v>1311</v>
      </c>
      <c r="B40" s="690">
        <v>250145</v>
      </c>
      <c r="C40" s="690">
        <v>0</v>
      </c>
      <c r="D40" s="690">
        <v>0</v>
      </c>
      <c r="E40" s="690">
        <v>250145</v>
      </c>
      <c r="F40" s="690">
        <v>0</v>
      </c>
      <c r="G40" s="690">
        <v>2784</v>
      </c>
      <c r="H40" s="690">
        <v>2784</v>
      </c>
      <c r="I40" s="690"/>
      <c r="J40" s="690">
        <v>2784</v>
      </c>
      <c r="K40" s="690">
        <v>0</v>
      </c>
      <c r="L40" s="698">
        <v>247361</v>
      </c>
      <c r="M40"/>
      <c r="N40" s="683"/>
      <c r="O40" s="683"/>
      <c r="P40" s="683"/>
    </row>
    <row r="41" spans="1:16" x14ac:dyDescent="0.2">
      <c r="A41" s="699" t="s">
        <v>1312</v>
      </c>
      <c r="B41" s="690">
        <v>120179.8724211651</v>
      </c>
      <c r="C41" s="690">
        <v>0</v>
      </c>
      <c r="D41" s="690">
        <v>0</v>
      </c>
      <c r="E41" s="690">
        <v>120179.8724211651</v>
      </c>
      <c r="F41" s="690">
        <v>0</v>
      </c>
      <c r="G41" s="690">
        <v>51729.039999999994</v>
      </c>
      <c r="H41" s="690">
        <v>51729.039999999994</v>
      </c>
      <c r="I41" s="690"/>
      <c r="J41" s="690">
        <v>51729.039999999994</v>
      </c>
      <c r="K41" s="690">
        <v>0</v>
      </c>
      <c r="L41" s="693">
        <v>68450.832421165105</v>
      </c>
      <c r="M41" s="683"/>
      <c r="N41" s="683"/>
      <c r="O41" s="683"/>
      <c r="P41" s="683"/>
    </row>
    <row r="42" spans="1:16" x14ac:dyDescent="0.2">
      <c r="A42" s="694" t="s">
        <v>1313</v>
      </c>
      <c r="B42" s="690">
        <v>0</v>
      </c>
      <c r="C42" s="690">
        <v>0</v>
      </c>
      <c r="D42" s="690">
        <v>16149.94</v>
      </c>
      <c r="E42" s="690">
        <v>16149.94</v>
      </c>
      <c r="F42" s="690">
        <v>0</v>
      </c>
      <c r="G42" s="690">
        <v>16149.94</v>
      </c>
      <c r="H42" s="690">
        <v>16149.94</v>
      </c>
      <c r="I42" s="690"/>
      <c r="J42" s="690">
        <v>16149.94</v>
      </c>
      <c r="K42" s="690">
        <v>0</v>
      </c>
      <c r="L42" s="696">
        <v>0</v>
      </c>
      <c r="M42" s="683"/>
      <c r="N42" s="683"/>
      <c r="O42" s="683"/>
      <c r="P42" s="683"/>
    </row>
    <row r="43" spans="1:16" x14ac:dyDescent="0.2">
      <c r="A43" s="694" t="s">
        <v>1314</v>
      </c>
      <c r="B43" s="690">
        <v>0</v>
      </c>
      <c r="C43" s="690">
        <v>0</v>
      </c>
      <c r="D43" s="690">
        <v>34119.479999999996</v>
      </c>
      <c r="E43" s="690">
        <v>34119.479999999996</v>
      </c>
      <c r="F43" s="690">
        <v>0</v>
      </c>
      <c r="G43" s="690">
        <v>34119.479999999996</v>
      </c>
      <c r="H43" s="690">
        <v>34119.479999999996</v>
      </c>
      <c r="I43" s="690"/>
      <c r="J43" s="690">
        <v>34119.479999999996</v>
      </c>
      <c r="K43" s="690">
        <v>0</v>
      </c>
      <c r="L43" s="693">
        <v>0</v>
      </c>
      <c r="M43" s="683"/>
      <c r="N43" s="683"/>
      <c r="O43" s="683"/>
      <c r="P43" s="683"/>
    </row>
    <row r="44" spans="1:16" x14ac:dyDescent="0.2">
      <c r="A44" s="694" t="s">
        <v>1315</v>
      </c>
      <c r="B44" s="690">
        <v>564606.72977192467</v>
      </c>
      <c r="C44" s="690">
        <v>46916.08</v>
      </c>
      <c r="D44" s="690">
        <v>-142535.74</v>
      </c>
      <c r="E44" s="690">
        <v>468987.06977192464</v>
      </c>
      <c r="F44" s="690"/>
      <c r="G44" s="690">
        <v>128776.34999999999</v>
      </c>
      <c r="H44" s="690">
        <v>128776.34999999999</v>
      </c>
      <c r="I44" s="690"/>
      <c r="J44" s="690">
        <v>128776.34999999999</v>
      </c>
      <c r="K44" s="690">
        <v>0</v>
      </c>
      <c r="L44" s="693">
        <v>340210.71977192466</v>
      </c>
      <c r="M44" s="683"/>
      <c r="N44" s="683"/>
      <c r="O44" s="683"/>
      <c r="P44" s="683"/>
    </row>
    <row r="45" spans="1:16" x14ac:dyDescent="0.2">
      <c r="A45" s="694" t="s">
        <v>1316</v>
      </c>
      <c r="B45" s="690">
        <v>1191893</v>
      </c>
      <c r="C45" s="690">
        <v>0</v>
      </c>
      <c r="D45" s="690">
        <v>0</v>
      </c>
      <c r="E45" s="690">
        <v>1191893</v>
      </c>
      <c r="F45" s="690">
        <v>0</v>
      </c>
      <c r="G45" s="690">
        <v>214572.62</v>
      </c>
      <c r="H45" s="690">
        <v>214572.62</v>
      </c>
      <c r="I45" s="690"/>
      <c r="J45" s="690">
        <v>214572.62</v>
      </c>
      <c r="K45" s="690">
        <v>0</v>
      </c>
      <c r="L45" s="693">
        <v>977320.38</v>
      </c>
      <c r="M45" s="683"/>
      <c r="N45" s="683"/>
      <c r="O45" s="683"/>
      <c r="P45" s="683"/>
    </row>
    <row r="46" spans="1:16" x14ac:dyDescent="0.2">
      <c r="A46" s="694" t="s">
        <v>1317</v>
      </c>
      <c r="B46" s="690">
        <v>48535.815196316085</v>
      </c>
      <c r="C46" s="690">
        <v>25838.1</v>
      </c>
      <c r="D46" s="690">
        <v>0</v>
      </c>
      <c r="E46" s="690">
        <v>74373.915196316084</v>
      </c>
      <c r="F46" s="690"/>
      <c r="G46" s="690">
        <v>13068.55</v>
      </c>
      <c r="H46" s="690">
        <v>13068.55</v>
      </c>
      <c r="I46" s="690"/>
      <c r="J46" s="690">
        <v>13068.55</v>
      </c>
      <c r="K46" s="690">
        <v>0</v>
      </c>
      <c r="L46" s="693">
        <v>61305.365196316081</v>
      </c>
      <c r="M46" s="683"/>
      <c r="N46" s="683"/>
      <c r="O46" s="683"/>
      <c r="P46" s="683"/>
    </row>
    <row r="47" spans="1:16" x14ac:dyDescent="0.2">
      <c r="A47" s="694" t="s">
        <v>1318</v>
      </c>
      <c r="B47" s="690">
        <v>685952</v>
      </c>
      <c r="C47" s="690">
        <v>25411.19</v>
      </c>
      <c r="D47" s="690">
        <v>0</v>
      </c>
      <c r="E47" s="690">
        <v>711363.19</v>
      </c>
      <c r="F47" s="690"/>
      <c r="G47" s="690">
        <v>659043.99</v>
      </c>
      <c r="H47" s="690">
        <v>659043.99</v>
      </c>
      <c r="I47" s="690"/>
      <c r="J47" s="690">
        <v>659043.99</v>
      </c>
      <c r="K47" s="690">
        <v>0</v>
      </c>
      <c r="L47" s="693">
        <v>52319.199999999953</v>
      </c>
      <c r="M47" s="683"/>
      <c r="N47" s="683"/>
      <c r="O47" s="683"/>
      <c r="P47" s="683"/>
    </row>
    <row r="48" spans="1:16" ht="25.5" x14ac:dyDescent="0.2">
      <c r="A48" s="694" t="s">
        <v>1319</v>
      </c>
      <c r="B48" s="690">
        <v>1303797</v>
      </c>
      <c r="C48" s="690">
        <v>0</v>
      </c>
      <c r="D48" s="690">
        <v>0</v>
      </c>
      <c r="E48" s="690">
        <v>1303797</v>
      </c>
      <c r="F48" s="690">
        <v>0</v>
      </c>
      <c r="G48" s="690">
        <v>631538.67000000004</v>
      </c>
      <c r="H48" s="690">
        <v>631538.67000000004</v>
      </c>
      <c r="I48" s="690"/>
      <c r="J48" s="690">
        <v>631538.67000000004</v>
      </c>
      <c r="K48" s="690">
        <v>0</v>
      </c>
      <c r="L48" s="693">
        <v>672258.33</v>
      </c>
      <c r="M48" s="683"/>
      <c r="N48" s="683"/>
      <c r="O48" s="683"/>
      <c r="P48" s="683"/>
    </row>
    <row r="49" spans="1:16" x14ac:dyDescent="0.2">
      <c r="A49" s="692" t="s">
        <v>1104</v>
      </c>
      <c r="B49" s="690">
        <v>37680674.632769033</v>
      </c>
      <c r="C49" s="690">
        <v>113263.84</v>
      </c>
      <c r="D49" s="690">
        <v>0</v>
      </c>
      <c r="E49" s="690">
        <v>37793938.472769029</v>
      </c>
      <c r="F49" s="690">
        <v>112883.70999999999</v>
      </c>
      <c r="G49" s="690">
        <v>11299236.9</v>
      </c>
      <c r="H49" s="690">
        <v>11299236.9</v>
      </c>
      <c r="I49" s="690"/>
      <c r="J49" s="690">
        <v>11299236.9</v>
      </c>
      <c r="K49" s="690">
        <v>112883.70999999996</v>
      </c>
      <c r="L49" s="693">
        <v>26494701.572769035</v>
      </c>
      <c r="M49" s="683"/>
      <c r="N49" s="683"/>
      <c r="O49" s="683"/>
      <c r="P49" s="683"/>
    </row>
    <row r="50" spans="1:16" x14ac:dyDescent="0.2">
      <c r="L50" s="683"/>
      <c r="M50" s="683"/>
      <c r="N50" s="683"/>
      <c r="O50" s="683"/>
      <c r="P50" s="683"/>
    </row>
    <row r="51" spans="1:16" x14ac:dyDescent="0.2">
      <c r="L51" s="683"/>
      <c r="M51" s="683"/>
      <c r="N51" s="683"/>
      <c r="O51" s="683"/>
      <c r="P51" s="683"/>
    </row>
    <row r="52" spans="1:16" x14ac:dyDescent="0.2">
      <c r="L52" s="683"/>
      <c r="M52" s="683"/>
      <c r="N52" s="683"/>
      <c r="O52" s="683"/>
      <c r="P52" s="683"/>
    </row>
    <row r="53" spans="1:16" x14ac:dyDescent="0.2">
      <c r="L53" s="683"/>
      <c r="M53" s="683"/>
      <c r="N53" s="683"/>
      <c r="O53" s="683"/>
      <c r="P53" s="683"/>
    </row>
    <row r="54" spans="1:16" x14ac:dyDescent="0.2">
      <c r="L54" s="683"/>
      <c r="M54" s="683"/>
      <c r="N54" s="683"/>
      <c r="O54" s="683"/>
      <c r="P54" s="683"/>
    </row>
    <row r="55" spans="1:16" x14ac:dyDescent="0.2">
      <c r="L55" s="683"/>
      <c r="M55" s="683"/>
      <c r="N55" s="683"/>
      <c r="O55" s="683"/>
      <c r="P55" s="683"/>
    </row>
    <row r="56" spans="1:16" x14ac:dyDescent="0.2">
      <c r="L56" s="683"/>
      <c r="M56" s="683"/>
      <c r="N56" s="683"/>
      <c r="O56" s="683"/>
      <c r="P56" s="683"/>
    </row>
    <row r="57" spans="1:16" x14ac:dyDescent="0.2">
      <c r="L57" s="683"/>
      <c r="M57" s="683"/>
      <c r="N57" s="683"/>
      <c r="O57" s="683"/>
      <c r="P57" s="683"/>
    </row>
    <row r="58" spans="1:16" x14ac:dyDescent="0.2">
      <c r="L58" s="683"/>
      <c r="M58" s="683"/>
      <c r="N58" s="683"/>
      <c r="O58" s="683"/>
      <c r="P58" s="683"/>
    </row>
    <row r="59" spans="1:16" x14ac:dyDescent="0.2">
      <c r="L59" s="683"/>
      <c r="M59" s="683"/>
      <c r="N59" s="683"/>
      <c r="O59" s="683"/>
      <c r="P59" s="683"/>
    </row>
    <row r="60" spans="1:16" x14ac:dyDescent="0.2">
      <c r="L60" s="683"/>
      <c r="M60" s="683"/>
      <c r="N60" s="683"/>
      <c r="O60" s="683"/>
      <c r="P60" s="683"/>
    </row>
    <row r="61" spans="1:16" x14ac:dyDescent="0.2">
      <c r="L61" s="683"/>
      <c r="M61" s="683"/>
      <c r="N61" s="683"/>
      <c r="O61" s="683"/>
      <c r="P61" s="683"/>
    </row>
    <row r="62" spans="1:16" x14ac:dyDescent="0.2">
      <c r="L62" s="683"/>
      <c r="M62" s="683"/>
      <c r="N62" s="683"/>
      <c r="O62" s="683"/>
      <c r="P62" s="683"/>
    </row>
    <row r="63" spans="1:16" x14ac:dyDescent="0.2">
      <c r="L63" s="683"/>
      <c r="M63" s="683"/>
      <c r="N63" s="683"/>
      <c r="O63" s="683"/>
      <c r="P63" s="683"/>
    </row>
    <row r="64" spans="1:16" x14ac:dyDescent="0.2">
      <c r="L64" s="683"/>
      <c r="M64" s="683"/>
      <c r="N64" s="683"/>
      <c r="O64" s="683"/>
      <c r="P64" s="683"/>
    </row>
    <row r="65" spans="12:16" x14ac:dyDescent="0.2">
      <c r="L65" s="683"/>
      <c r="M65" s="683"/>
      <c r="N65" s="683"/>
      <c r="O65" s="683"/>
      <c r="P65" s="683"/>
    </row>
    <row r="66" spans="12:16" x14ac:dyDescent="0.2">
      <c r="L66" s="683"/>
      <c r="M66" s="683"/>
      <c r="N66" s="683"/>
      <c r="O66" s="683"/>
      <c r="P66" s="683"/>
    </row>
    <row r="67" spans="12:16" x14ac:dyDescent="0.2">
      <c r="L67" s="683"/>
      <c r="M67" s="683"/>
      <c r="N67" s="683"/>
      <c r="O67" s="683"/>
      <c r="P67" s="683"/>
    </row>
    <row r="68" spans="12:16" x14ac:dyDescent="0.2">
      <c r="L68" s="683"/>
      <c r="M68" s="683"/>
      <c r="N68" s="683"/>
      <c r="O68" s="683"/>
      <c r="P68" s="683"/>
    </row>
    <row r="69" spans="12:16" x14ac:dyDescent="0.2">
      <c r="L69" s="683"/>
      <c r="M69" s="683"/>
      <c r="N69" s="683"/>
      <c r="O69" s="683"/>
      <c r="P69" s="683"/>
    </row>
    <row r="70" spans="12:16" x14ac:dyDescent="0.2">
      <c r="L70" s="683"/>
      <c r="M70" s="683"/>
      <c r="N70" s="683"/>
      <c r="O70" s="683"/>
      <c r="P70" s="683"/>
    </row>
    <row r="71" spans="12:16" x14ac:dyDescent="0.2">
      <c r="L71" s="683"/>
      <c r="M71" s="683"/>
      <c r="N71" s="683"/>
      <c r="O71" s="683"/>
      <c r="P71" s="683"/>
    </row>
    <row r="72" spans="12:16" x14ac:dyDescent="0.2">
      <c r="L72" s="683"/>
      <c r="M72" s="683"/>
      <c r="N72" s="683"/>
      <c r="O72" s="683"/>
      <c r="P72" s="683"/>
    </row>
    <row r="73" spans="12:16" x14ac:dyDescent="0.2">
      <c r="L73" s="683"/>
      <c r="M73" s="683"/>
      <c r="N73" s="683"/>
      <c r="O73" s="683"/>
      <c r="P73" s="683"/>
    </row>
    <row r="74" spans="12:16" x14ac:dyDescent="0.2">
      <c r="L74" s="683"/>
      <c r="M74" s="683"/>
      <c r="N74" s="683"/>
      <c r="O74" s="683"/>
      <c r="P74" s="683"/>
    </row>
    <row r="75" spans="12:16" x14ac:dyDescent="0.2">
      <c r="L75" s="683"/>
      <c r="M75" s="683"/>
      <c r="N75" s="683"/>
      <c r="O75" s="683"/>
      <c r="P75" s="683"/>
    </row>
    <row r="76" spans="12:16" x14ac:dyDescent="0.2">
      <c r="L76" s="683"/>
      <c r="M76" s="683"/>
      <c r="N76" s="683"/>
      <c r="O76" s="683"/>
      <c r="P76" s="683"/>
    </row>
    <row r="77" spans="12:16" x14ac:dyDescent="0.2">
      <c r="L77" s="683"/>
      <c r="M77" s="683"/>
      <c r="N77" s="683"/>
      <c r="O77" s="683"/>
      <c r="P77" s="683"/>
    </row>
    <row r="78" spans="12:16" x14ac:dyDescent="0.2">
      <c r="L78" s="683"/>
      <c r="M78" s="683"/>
      <c r="N78" s="683"/>
      <c r="O78" s="683"/>
      <c r="P78" s="683"/>
    </row>
    <row r="79" spans="12:16" x14ac:dyDescent="0.2">
      <c r="L79" s="683"/>
      <c r="M79" s="683"/>
      <c r="N79" s="683"/>
      <c r="O79" s="683"/>
      <c r="P79" s="683"/>
    </row>
    <row r="80" spans="12:16" x14ac:dyDescent="0.2">
      <c r="L80" s="683"/>
      <c r="M80" s="683"/>
      <c r="N80" s="683"/>
      <c r="O80" s="683"/>
      <c r="P80" s="683"/>
    </row>
    <row r="81" spans="12:16" x14ac:dyDescent="0.2">
      <c r="L81" s="683"/>
      <c r="M81" s="683"/>
      <c r="N81" s="683"/>
      <c r="O81" s="683"/>
      <c r="P81" s="683"/>
    </row>
    <row r="82" spans="12:16" x14ac:dyDescent="0.2">
      <c r="L82" s="683"/>
      <c r="M82" s="683"/>
      <c r="N82" s="683"/>
      <c r="O82" s="683"/>
      <c r="P82" s="683"/>
    </row>
    <row r="83" spans="12:16" x14ac:dyDescent="0.2">
      <c r="L83" s="683"/>
      <c r="M83" s="683"/>
      <c r="N83" s="683"/>
      <c r="O83" s="683"/>
      <c r="P83" s="683"/>
    </row>
    <row r="84" spans="12:16" x14ac:dyDescent="0.2">
      <c r="L84" s="683"/>
      <c r="M84" s="683"/>
      <c r="N84" s="683"/>
      <c r="O84" s="683"/>
      <c r="P84" s="683"/>
    </row>
    <row r="85" spans="12:16" x14ac:dyDescent="0.2">
      <c r="L85" s="683"/>
      <c r="M85" s="683"/>
      <c r="N85" s="683"/>
      <c r="O85" s="683"/>
      <c r="P85" s="683"/>
    </row>
    <row r="86" spans="12:16" x14ac:dyDescent="0.2">
      <c r="L86" s="683"/>
      <c r="M86" s="683"/>
      <c r="N86" s="683"/>
      <c r="O86" s="683"/>
      <c r="P86" s="683"/>
    </row>
    <row r="87" spans="12:16" x14ac:dyDescent="0.2">
      <c r="L87" s="683"/>
      <c r="M87" s="683"/>
      <c r="N87" s="683"/>
      <c r="O87" s="683"/>
      <c r="P87" s="683"/>
    </row>
    <row r="88" spans="12:16" x14ac:dyDescent="0.2">
      <c r="L88" s="683"/>
      <c r="M88" s="683"/>
      <c r="N88" s="683"/>
      <c r="O88" s="683"/>
      <c r="P88" s="683"/>
    </row>
    <row r="89" spans="12:16" x14ac:dyDescent="0.2">
      <c r="L89" s="683"/>
      <c r="M89" s="683"/>
      <c r="N89" s="683"/>
      <c r="O89" s="683"/>
      <c r="P89" s="683"/>
    </row>
    <row r="90" spans="12:16" x14ac:dyDescent="0.2">
      <c r="L90" s="683"/>
      <c r="M90" s="683"/>
      <c r="N90" s="683"/>
      <c r="O90" s="683"/>
      <c r="P90" s="683"/>
    </row>
    <row r="91" spans="12:16" x14ac:dyDescent="0.2">
      <c r="L91" s="683"/>
      <c r="M91" s="683"/>
      <c r="N91" s="683"/>
      <c r="O91" s="683"/>
      <c r="P91" s="683"/>
    </row>
    <row r="92" spans="12:16" x14ac:dyDescent="0.2">
      <c r="L92" s="683"/>
      <c r="M92" s="683"/>
      <c r="N92" s="683"/>
      <c r="O92" s="683"/>
      <c r="P92" s="683"/>
    </row>
    <row r="93" spans="12:16" x14ac:dyDescent="0.2">
      <c r="L93" s="683"/>
      <c r="M93" s="683"/>
      <c r="N93" s="683"/>
      <c r="O93" s="683"/>
      <c r="P93" s="683"/>
    </row>
    <row r="94" spans="12:16" x14ac:dyDescent="0.2">
      <c r="L94" s="683"/>
      <c r="M94" s="683"/>
      <c r="N94" s="683"/>
      <c r="O94" s="683"/>
      <c r="P94" s="683"/>
    </row>
    <row r="95" spans="12:16" x14ac:dyDescent="0.2">
      <c r="L95" s="683"/>
      <c r="M95" s="683"/>
      <c r="N95" s="683"/>
      <c r="O95" s="683"/>
      <c r="P95" s="683"/>
    </row>
    <row r="96" spans="12:16" x14ac:dyDescent="0.2">
      <c r="L96" s="683"/>
      <c r="M96" s="683"/>
      <c r="N96" s="683"/>
      <c r="O96" s="683"/>
      <c r="P96" s="683"/>
    </row>
    <row r="97" spans="12:16" x14ac:dyDescent="0.2">
      <c r="L97" s="683"/>
      <c r="M97" s="683"/>
      <c r="N97" s="683"/>
      <c r="O97" s="683"/>
      <c r="P97" s="683"/>
    </row>
    <row r="98" spans="12:16" x14ac:dyDescent="0.2">
      <c r="L98" s="683"/>
      <c r="M98" s="683"/>
      <c r="N98" s="683"/>
      <c r="O98" s="683"/>
      <c r="P98" s="683"/>
    </row>
    <row r="99" spans="12:16" x14ac:dyDescent="0.2">
      <c r="L99" s="683"/>
      <c r="M99" s="683"/>
      <c r="N99" s="683"/>
      <c r="O99" s="683"/>
      <c r="P99" s="683"/>
    </row>
    <row r="100" spans="12:16" x14ac:dyDescent="0.2">
      <c r="L100" s="683"/>
      <c r="M100" s="683"/>
      <c r="N100" s="683"/>
      <c r="O100" s="683"/>
      <c r="P100" s="683"/>
    </row>
    <row r="101" spans="12:16" x14ac:dyDescent="0.2">
      <c r="L101" s="683"/>
      <c r="M101" s="683"/>
      <c r="N101" s="683"/>
      <c r="O101" s="683"/>
      <c r="P101" s="683"/>
    </row>
    <row r="102" spans="12:16" x14ac:dyDescent="0.2">
      <c r="L102" s="683"/>
      <c r="M102" s="683"/>
      <c r="N102" s="683"/>
      <c r="O102" s="683"/>
      <c r="P102" s="683"/>
    </row>
    <row r="103" spans="12:16" x14ac:dyDescent="0.2">
      <c r="L103" s="683"/>
      <c r="M103" s="683"/>
      <c r="N103" s="683"/>
      <c r="O103" s="683"/>
      <c r="P103" s="683"/>
    </row>
    <row r="104" spans="12:16" x14ac:dyDescent="0.2">
      <c r="L104" s="683"/>
      <c r="M104" s="683"/>
      <c r="N104" s="683"/>
      <c r="O104" s="683"/>
      <c r="P104" s="683"/>
    </row>
    <row r="105" spans="12:16" x14ac:dyDescent="0.2">
      <c r="L105" s="683"/>
      <c r="M105" s="683"/>
      <c r="N105" s="683"/>
      <c r="O105" s="683"/>
      <c r="P105" s="683"/>
    </row>
    <row r="106" spans="12:16" x14ac:dyDescent="0.2">
      <c r="L106" s="683"/>
      <c r="M106" s="683"/>
      <c r="N106" s="683"/>
      <c r="O106" s="683"/>
      <c r="P106" s="683"/>
    </row>
    <row r="107" spans="12:16" x14ac:dyDescent="0.2">
      <c r="L107" s="683"/>
      <c r="M107" s="683"/>
      <c r="N107" s="683"/>
      <c r="O107" s="683"/>
      <c r="P107" s="683"/>
    </row>
    <row r="108" spans="12:16" x14ac:dyDescent="0.2">
      <c r="L108" s="683"/>
      <c r="M108" s="683"/>
      <c r="N108" s="683"/>
      <c r="O108" s="683"/>
      <c r="P108" s="683"/>
    </row>
    <row r="109" spans="12:16" x14ac:dyDescent="0.2">
      <c r="L109" s="683"/>
      <c r="M109" s="683"/>
      <c r="N109" s="683"/>
      <c r="O109" s="683"/>
      <c r="P109" s="683"/>
    </row>
    <row r="110" spans="12:16" x14ac:dyDescent="0.2">
      <c r="L110" s="683"/>
      <c r="M110" s="683"/>
      <c r="N110" s="683"/>
      <c r="O110" s="683"/>
      <c r="P110" s="683"/>
    </row>
    <row r="111" spans="12:16" x14ac:dyDescent="0.2">
      <c r="L111" s="683"/>
      <c r="M111" s="683"/>
      <c r="N111" s="683"/>
      <c r="O111" s="683"/>
      <c r="P111" s="683"/>
    </row>
    <row r="112" spans="12:16" x14ac:dyDescent="0.2">
      <c r="L112" s="683"/>
      <c r="M112" s="683"/>
      <c r="N112" s="683"/>
      <c r="O112" s="683"/>
      <c r="P112" s="683"/>
    </row>
    <row r="113" spans="12:16" x14ac:dyDescent="0.2">
      <c r="L113" s="683"/>
      <c r="M113" s="683"/>
      <c r="N113" s="683"/>
      <c r="O113" s="683"/>
      <c r="P113" s="683"/>
    </row>
    <row r="114" spans="12:16" x14ac:dyDescent="0.2">
      <c r="L114" s="683"/>
      <c r="M114" s="683"/>
      <c r="N114" s="683"/>
      <c r="O114" s="683"/>
      <c r="P114" s="683"/>
    </row>
    <row r="115" spans="12:16" x14ac:dyDescent="0.2">
      <c r="L115" s="683"/>
      <c r="M115" s="683"/>
      <c r="N115" s="683"/>
      <c r="O115" s="683"/>
      <c r="P115" s="683"/>
    </row>
    <row r="116" spans="12:16" x14ac:dyDescent="0.2">
      <c r="L116" s="683"/>
      <c r="M116" s="683"/>
      <c r="N116" s="683"/>
      <c r="O116" s="683"/>
      <c r="P116" s="683"/>
    </row>
    <row r="117" spans="12:16" x14ac:dyDescent="0.2">
      <c r="L117" s="683"/>
      <c r="M117" s="683"/>
      <c r="N117" s="683"/>
      <c r="O117" s="683"/>
      <c r="P117" s="683"/>
    </row>
    <row r="118" spans="12:16" x14ac:dyDescent="0.2">
      <c r="L118" s="683"/>
      <c r="M118" s="683"/>
      <c r="N118" s="683"/>
      <c r="O118" s="683"/>
      <c r="P118" s="683"/>
    </row>
    <row r="119" spans="12:16" x14ac:dyDescent="0.2">
      <c r="L119" s="683"/>
      <c r="M119" s="683"/>
      <c r="N119" s="683"/>
      <c r="O119" s="683"/>
      <c r="P119" s="683"/>
    </row>
    <row r="120" spans="12:16" x14ac:dyDescent="0.2">
      <c r="L120" s="683"/>
      <c r="M120" s="683"/>
      <c r="N120" s="683"/>
      <c r="O120" s="683"/>
      <c r="P120" s="683"/>
    </row>
    <row r="121" spans="12:16" x14ac:dyDescent="0.2">
      <c r="L121" s="683"/>
      <c r="M121" s="683"/>
      <c r="N121" s="683"/>
      <c r="O121" s="683"/>
      <c r="P121" s="683"/>
    </row>
    <row r="122" spans="12:16" x14ac:dyDescent="0.2">
      <c r="L122" s="683"/>
      <c r="M122" s="683"/>
      <c r="N122" s="683"/>
      <c r="O122" s="683"/>
      <c r="P122" s="683"/>
    </row>
    <row r="123" spans="12:16" x14ac:dyDescent="0.2">
      <c r="L123" s="683"/>
      <c r="M123" s="683"/>
      <c r="N123" s="683"/>
      <c r="O123" s="683"/>
      <c r="P123" s="683"/>
    </row>
    <row r="124" spans="12:16" x14ac:dyDescent="0.2">
      <c r="L124" s="683"/>
      <c r="M124" s="683"/>
      <c r="N124" s="683"/>
      <c r="O124" s="683"/>
      <c r="P124" s="683"/>
    </row>
    <row r="125" spans="12:16" x14ac:dyDescent="0.2">
      <c r="L125" s="683"/>
      <c r="M125" s="683"/>
      <c r="N125" s="683"/>
      <c r="O125" s="683"/>
      <c r="P125" s="683"/>
    </row>
    <row r="126" spans="12:16" x14ac:dyDescent="0.2">
      <c r="L126" s="683"/>
      <c r="M126" s="683"/>
      <c r="N126" s="683"/>
      <c r="O126" s="683"/>
      <c r="P126" s="683"/>
    </row>
    <row r="127" spans="12:16" x14ac:dyDescent="0.2">
      <c r="L127" s="683"/>
      <c r="M127" s="683"/>
      <c r="N127" s="683"/>
      <c r="O127" s="683"/>
      <c r="P127" s="683"/>
    </row>
    <row r="128" spans="12:16" x14ac:dyDescent="0.2">
      <c r="L128" s="683"/>
      <c r="M128" s="683"/>
      <c r="N128" s="683"/>
      <c r="O128" s="683"/>
      <c r="P128" s="683"/>
    </row>
    <row r="129" spans="12:16" x14ac:dyDescent="0.2">
      <c r="L129" s="683"/>
      <c r="M129" s="683"/>
      <c r="N129" s="683"/>
      <c r="O129" s="683"/>
      <c r="P129" s="683"/>
    </row>
    <row r="130" spans="12:16" x14ac:dyDescent="0.2">
      <c r="L130" s="683"/>
      <c r="M130" s="683"/>
      <c r="N130" s="683"/>
      <c r="O130" s="683"/>
      <c r="P130" s="683"/>
    </row>
    <row r="131" spans="12:16" x14ac:dyDescent="0.2">
      <c r="L131" s="683"/>
      <c r="M131" s="683"/>
      <c r="N131" s="683"/>
      <c r="O131" s="683"/>
      <c r="P131" s="683"/>
    </row>
    <row r="132" spans="12:16" x14ac:dyDescent="0.2">
      <c r="L132" s="683"/>
      <c r="M132" s="683"/>
      <c r="N132" s="683"/>
      <c r="O132" s="683"/>
      <c r="P132" s="683"/>
    </row>
    <row r="133" spans="12:16" x14ac:dyDescent="0.2">
      <c r="L133" s="683"/>
      <c r="M133" s="683"/>
      <c r="N133" s="683"/>
      <c r="O133" s="683"/>
      <c r="P133" s="683"/>
    </row>
    <row r="134" spans="12:16" x14ac:dyDescent="0.2">
      <c r="L134" s="683"/>
      <c r="M134" s="683"/>
      <c r="N134" s="683"/>
      <c r="O134" s="683"/>
      <c r="P134" s="683"/>
    </row>
    <row r="135" spans="12:16" x14ac:dyDescent="0.2">
      <c r="L135" s="683"/>
      <c r="M135" s="683"/>
      <c r="N135" s="683"/>
      <c r="O135" s="683"/>
      <c r="P135" s="683"/>
    </row>
    <row r="136" spans="12:16" x14ac:dyDescent="0.2">
      <c r="L136" s="683"/>
      <c r="M136" s="683"/>
      <c r="N136" s="683"/>
      <c r="O136" s="683"/>
      <c r="P136" s="683"/>
    </row>
    <row r="137" spans="12:16" x14ac:dyDescent="0.2">
      <c r="L137" s="683"/>
      <c r="M137" s="683"/>
      <c r="N137" s="683"/>
      <c r="O137" s="683"/>
      <c r="P137" s="683"/>
    </row>
    <row r="138" spans="12:16" x14ac:dyDescent="0.2">
      <c r="L138" s="683"/>
      <c r="M138" s="683"/>
      <c r="N138" s="683"/>
      <c r="O138" s="683"/>
      <c r="P138" s="683"/>
    </row>
    <row r="139" spans="12:16" x14ac:dyDescent="0.2">
      <c r="L139" s="683"/>
      <c r="M139" s="683"/>
      <c r="N139" s="683"/>
      <c r="O139" s="683"/>
      <c r="P139" s="683"/>
    </row>
    <row r="140" spans="12:16" x14ac:dyDescent="0.2">
      <c r="L140" s="683"/>
      <c r="M140" s="683"/>
      <c r="N140" s="683"/>
      <c r="O140" s="683"/>
      <c r="P140" s="683"/>
    </row>
    <row r="141" spans="12:16" x14ac:dyDescent="0.2">
      <c r="L141" s="683"/>
      <c r="M141" s="683"/>
      <c r="N141" s="683"/>
      <c r="O141" s="683"/>
      <c r="P141" s="683"/>
    </row>
    <row r="142" spans="12:16" x14ac:dyDescent="0.2">
      <c r="L142" s="683"/>
      <c r="M142" s="683"/>
      <c r="N142" s="683"/>
      <c r="O142" s="683"/>
      <c r="P142" s="683"/>
    </row>
    <row r="143" spans="12:16" x14ac:dyDescent="0.2">
      <c r="L143" s="683"/>
      <c r="M143" s="683"/>
      <c r="N143" s="683"/>
      <c r="O143" s="683"/>
      <c r="P143" s="683"/>
    </row>
    <row r="144" spans="12:16" x14ac:dyDescent="0.2">
      <c r="L144" s="683"/>
      <c r="M144" s="683"/>
      <c r="N144" s="683"/>
      <c r="O144" s="683"/>
      <c r="P144" s="683"/>
    </row>
    <row r="145" spans="12:16" x14ac:dyDescent="0.2">
      <c r="L145" s="683"/>
      <c r="M145" s="683"/>
      <c r="N145" s="683"/>
      <c r="O145" s="683"/>
      <c r="P145" s="683"/>
    </row>
    <row r="146" spans="12:16" x14ac:dyDescent="0.2">
      <c r="L146" s="683"/>
      <c r="M146" s="683"/>
      <c r="N146" s="683"/>
      <c r="O146" s="683"/>
      <c r="P146" s="683"/>
    </row>
    <row r="147" spans="12:16" x14ac:dyDescent="0.2">
      <c r="L147" s="683"/>
      <c r="M147" s="683"/>
      <c r="N147" s="683"/>
      <c r="O147" s="683"/>
      <c r="P147" s="683"/>
    </row>
    <row r="148" spans="12:16" x14ac:dyDescent="0.2">
      <c r="L148" s="683"/>
      <c r="M148" s="683"/>
      <c r="N148" s="683"/>
      <c r="O148" s="683"/>
      <c r="P148" s="683"/>
    </row>
    <row r="149" spans="12:16" x14ac:dyDescent="0.2">
      <c r="L149" s="683"/>
      <c r="M149" s="683"/>
      <c r="N149" s="683"/>
      <c r="O149" s="683"/>
      <c r="P149" s="683"/>
    </row>
    <row r="150" spans="12:16" x14ac:dyDescent="0.2">
      <c r="L150" s="683"/>
      <c r="M150" s="683"/>
      <c r="N150" s="683"/>
      <c r="O150" s="683"/>
      <c r="P150" s="683"/>
    </row>
    <row r="151" spans="12:16" x14ac:dyDescent="0.2">
      <c r="L151" s="683"/>
      <c r="M151" s="683"/>
      <c r="N151" s="683"/>
      <c r="O151" s="683"/>
      <c r="P151" s="683"/>
    </row>
    <row r="152" spans="12:16" x14ac:dyDescent="0.2">
      <c r="L152" s="683"/>
      <c r="M152" s="683"/>
      <c r="N152" s="683"/>
      <c r="O152" s="683"/>
      <c r="P152" s="683"/>
    </row>
    <row r="153" spans="12:16" x14ac:dyDescent="0.2">
      <c r="L153" s="683"/>
      <c r="M153" s="683"/>
      <c r="N153" s="683"/>
      <c r="O153" s="683"/>
      <c r="P153" s="683"/>
    </row>
    <row r="154" spans="12:16" x14ac:dyDescent="0.2">
      <c r="L154" s="683"/>
      <c r="M154" s="683"/>
      <c r="N154" s="683"/>
      <c r="O154" s="683"/>
      <c r="P154" s="683"/>
    </row>
    <row r="155" spans="12:16" x14ac:dyDescent="0.2">
      <c r="L155" s="683"/>
      <c r="M155" s="683"/>
      <c r="N155" s="683"/>
      <c r="O155" s="683"/>
      <c r="P155" s="683"/>
    </row>
    <row r="156" spans="12:16" x14ac:dyDescent="0.2">
      <c r="L156" s="683"/>
      <c r="M156" s="683"/>
      <c r="N156" s="683"/>
      <c r="O156" s="683"/>
      <c r="P156" s="683"/>
    </row>
    <row r="157" spans="12:16" x14ac:dyDescent="0.2">
      <c r="L157" s="683"/>
      <c r="M157" s="683"/>
      <c r="N157" s="683"/>
      <c r="O157" s="683"/>
      <c r="P157" s="683"/>
    </row>
    <row r="158" spans="12:16" x14ac:dyDescent="0.2">
      <c r="L158" s="683"/>
      <c r="M158" s="683"/>
      <c r="N158" s="683"/>
      <c r="O158" s="683"/>
      <c r="P158" s="683"/>
    </row>
    <row r="159" spans="12:16" x14ac:dyDescent="0.2">
      <c r="L159" s="683"/>
      <c r="M159" s="683"/>
      <c r="N159" s="683"/>
      <c r="O159" s="683"/>
      <c r="P159" s="683"/>
    </row>
    <row r="160" spans="12:16" x14ac:dyDescent="0.2">
      <c r="L160" s="683"/>
      <c r="M160" s="683"/>
      <c r="N160" s="683"/>
      <c r="O160" s="683"/>
      <c r="P160" s="683"/>
    </row>
    <row r="161" spans="12:16" x14ac:dyDescent="0.2">
      <c r="L161" s="683"/>
      <c r="M161" s="683"/>
      <c r="N161" s="683"/>
      <c r="O161" s="683"/>
      <c r="P161" s="683"/>
    </row>
    <row r="162" spans="12:16" x14ac:dyDescent="0.2">
      <c r="L162" s="683"/>
      <c r="M162" s="683"/>
      <c r="N162" s="683"/>
      <c r="O162" s="683"/>
      <c r="P162" s="683"/>
    </row>
    <row r="163" spans="12:16" x14ac:dyDescent="0.2">
      <c r="L163" s="683"/>
      <c r="M163" s="683"/>
      <c r="N163" s="683"/>
      <c r="O163" s="683"/>
      <c r="P163" s="683"/>
    </row>
    <row r="164" spans="12:16" x14ac:dyDescent="0.2">
      <c r="L164" s="683"/>
      <c r="M164" s="683"/>
      <c r="N164" s="683"/>
      <c r="O164" s="683"/>
      <c r="P164" s="683"/>
    </row>
    <row r="165" spans="12:16" x14ac:dyDescent="0.2">
      <c r="L165" s="683"/>
      <c r="M165" s="683"/>
      <c r="N165" s="683"/>
      <c r="O165" s="683"/>
      <c r="P165" s="683"/>
    </row>
    <row r="166" spans="12:16" x14ac:dyDescent="0.2">
      <c r="L166" s="683"/>
      <c r="M166" s="683"/>
      <c r="N166" s="683"/>
      <c r="O166" s="683"/>
      <c r="P166" s="683"/>
    </row>
    <row r="167" spans="12:16" x14ac:dyDescent="0.2">
      <c r="L167" s="683"/>
      <c r="M167" s="683"/>
      <c r="N167" s="683"/>
      <c r="O167" s="683"/>
      <c r="P167" s="683"/>
    </row>
    <row r="168" spans="12:16" x14ac:dyDescent="0.2">
      <c r="L168" s="683"/>
      <c r="M168" s="683"/>
      <c r="N168" s="683"/>
      <c r="O168" s="683"/>
      <c r="P168" s="683"/>
    </row>
    <row r="169" spans="12:16" x14ac:dyDescent="0.2">
      <c r="L169" s="683"/>
      <c r="M169" s="683"/>
      <c r="N169" s="683"/>
      <c r="O169" s="683"/>
      <c r="P169" s="683"/>
    </row>
    <row r="170" spans="12:16" x14ac:dyDescent="0.2">
      <c r="L170" s="683"/>
      <c r="M170" s="683"/>
      <c r="N170" s="683"/>
      <c r="O170" s="683"/>
      <c r="P170" s="683"/>
    </row>
    <row r="171" spans="12:16" x14ac:dyDescent="0.2">
      <c r="L171" s="683"/>
      <c r="M171" s="683"/>
      <c r="N171" s="683"/>
      <c r="O171" s="683"/>
      <c r="P171" s="683"/>
    </row>
    <row r="172" spans="12:16" x14ac:dyDescent="0.2">
      <c r="L172" s="683"/>
      <c r="M172" s="683"/>
      <c r="N172" s="683"/>
      <c r="O172" s="683"/>
      <c r="P172" s="683"/>
    </row>
    <row r="173" spans="12:16" x14ac:dyDescent="0.2">
      <c r="L173" s="683"/>
      <c r="M173" s="683"/>
      <c r="N173" s="683"/>
      <c r="O173" s="683"/>
      <c r="P173" s="683"/>
    </row>
    <row r="174" spans="12:16" x14ac:dyDescent="0.2">
      <c r="L174" s="683"/>
      <c r="M174" s="683"/>
      <c r="N174" s="683"/>
      <c r="O174" s="683"/>
      <c r="P174" s="683"/>
    </row>
    <row r="175" spans="12:16" x14ac:dyDescent="0.2">
      <c r="L175" s="683"/>
      <c r="M175" s="683"/>
      <c r="N175" s="683"/>
      <c r="O175" s="683"/>
      <c r="P175" s="683"/>
    </row>
    <row r="176" spans="12:16" x14ac:dyDescent="0.2">
      <c r="L176" s="683"/>
      <c r="M176" s="683"/>
      <c r="N176" s="683"/>
      <c r="O176" s="683"/>
      <c r="P176" s="683"/>
    </row>
    <row r="177" spans="12:16" x14ac:dyDescent="0.2">
      <c r="L177" s="683"/>
      <c r="M177" s="683"/>
      <c r="N177" s="683"/>
      <c r="O177" s="683"/>
      <c r="P177" s="683"/>
    </row>
    <row r="178" spans="12:16" x14ac:dyDescent="0.2">
      <c r="L178" s="683"/>
      <c r="M178" s="683"/>
      <c r="N178" s="683"/>
      <c r="O178" s="683"/>
      <c r="P178" s="683"/>
    </row>
    <row r="179" spans="12:16" x14ac:dyDescent="0.2">
      <c r="L179" s="683"/>
      <c r="M179" s="683"/>
      <c r="N179" s="683"/>
      <c r="O179" s="683"/>
      <c r="P179" s="683"/>
    </row>
    <row r="180" spans="12:16" x14ac:dyDescent="0.2">
      <c r="L180" s="683"/>
      <c r="M180" s="683"/>
      <c r="N180" s="683"/>
      <c r="O180" s="683"/>
      <c r="P180" s="683"/>
    </row>
    <row r="181" spans="12:16" x14ac:dyDescent="0.2">
      <c r="L181" s="683"/>
      <c r="M181" s="683"/>
      <c r="N181" s="683"/>
      <c r="O181" s="683"/>
      <c r="P181" s="683"/>
    </row>
    <row r="182" spans="12:16" x14ac:dyDescent="0.2">
      <c r="L182" s="683"/>
      <c r="M182" s="683"/>
      <c r="N182" s="683"/>
      <c r="O182" s="683"/>
      <c r="P182" s="683"/>
    </row>
    <row r="183" spans="12:16" x14ac:dyDescent="0.2">
      <c r="L183" s="683"/>
      <c r="M183" s="683"/>
      <c r="N183" s="683"/>
      <c r="O183" s="683"/>
      <c r="P183" s="683"/>
    </row>
    <row r="184" spans="12:16" x14ac:dyDescent="0.2">
      <c r="L184" s="683"/>
      <c r="M184" s="683"/>
      <c r="N184" s="683"/>
      <c r="O184" s="683"/>
      <c r="P184" s="683"/>
    </row>
    <row r="185" spans="12:16" x14ac:dyDescent="0.2">
      <c r="L185" s="683"/>
      <c r="M185" s="683"/>
      <c r="N185" s="683"/>
      <c r="O185" s="683"/>
      <c r="P185" s="683"/>
    </row>
    <row r="186" spans="12:16" x14ac:dyDescent="0.2">
      <c r="L186" s="683"/>
      <c r="M186" s="683"/>
      <c r="N186" s="683"/>
      <c r="O186" s="683"/>
      <c r="P186" s="683"/>
    </row>
    <row r="187" spans="12:16" x14ac:dyDescent="0.2">
      <c r="L187" s="683"/>
      <c r="M187" s="683"/>
      <c r="N187" s="683"/>
      <c r="O187" s="683"/>
      <c r="P187" s="683"/>
    </row>
    <row r="188" spans="12:16" x14ac:dyDescent="0.2">
      <c r="L188" s="683"/>
      <c r="M188" s="683"/>
      <c r="N188" s="683"/>
      <c r="O188" s="683"/>
      <c r="P188" s="683"/>
    </row>
    <row r="189" spans="12:16" x14ac:dyDescent="0.2">
      <c r="L189" s="683"/>
      <c r="M189" s="683"/>
      <c r="N189" s="683"/>
      <c r="O189" s="683"/>
      <c r="P189" s="683"/>
    </row>
    <row r="190" spans="12:16" x14ac:dyDescent="0.2">
      <c r="L190" s="683"/>
      <c r="M190" s="683"/>
      <c r="N190" s="683"/>
      <c r="O190" s="683"/>
      <c r="P190" s="683"/>
    </row>
    <row r="191" spans="12:16" x14ac:dyDescent="0.2">
      <c r="L191" s="683"/>
      <c r="M191" s="683"/>
      <c r="N191" s="683"/>
      <c r="O191" s="683"/>
      <c r="P191" s="683"/>
    </row>
    <row r="192" spans="12:16" x14ac:dyDescent="0.2">
      <c r="L192" s="683"/>
      <c r="M192" s="683"/>
      <c r="N192" s="683"/>
      <c r="O192" s="683"/>
      <c r="P192" s="683"/>
    </row>
    <row r="193" spans="12:16" x14ac:dyDescent="0.2">
      <c r="L193" s="683"/>
      <c r="M193" s="683"/>
      <c r="N193" s="683"/>
      <c r="O193" s="683"/>
      <c r="P193" s="683"/>
    </row>
    <row r="194" spans="12:16" x14ac:dyDescent="0.2">
      <c r="L194" s="683"/>
      <c r="M194" s="683"/>
      <c r="N194" s="683"/>
      <c r="O194" s="683"/>
      <c r="P194" s="683"/>
    </row>
    <row r="195" spans="12:16" x14ac:dyDescent="0.2">
      <c r="L195" s="683"/>
      <c r="M195" s="683"/>
      <c r="N195" s="683"/>
      <c r="O195" s="683"/>
      <c r="P195" s="683"/>
    </row>
    <row r="196" spans="12:16" x14ac:dyDescent="0.2">
      <c r="L196" s="683"/>
      <c r="M196" s="683"/>
      <c r="N196" s="683"/>
      <c r="O196" s="683"/>
      <c r="P196" s="683"/>
    </row>
    <row r="197" spans="12:16" x14ac:dyDescent="0.2">
      <c r="L197" s="683"/>
      <c r="M197" s="683"/>
      <c r="N197" s="683"/>
      <c r="O197" s="683"/>
      <c r="P197" s="683"/>
    </row>
    <row r="198" spans="12:16" x14ac:dyDescent="0.2">
      <c r="L198" s="683"/>
      <c r="M198" s="683"/>
      <c r="N198" s="683"/>
      <c r="O198" s="683"/>
      <c r="P198" s="683"/>
    </row>
    <row r="199" spans="12:16" x14ac:dyDescent="0.2">
      <c r="L199" s="683"/>
      <c r="M199" s="683"/>
      <c r="N199" s="683"/>
      <c r="O199" s="683"/>
      <c r="P199" s="683"/>
    </row>
    <row r="200" spans="12:16" x14ac:dyDescent="0.2">
      <c r="L200" s="683"/>
      <c r="M200" s="683"/>
      <c r="N200" s="683"/>
      <c r="O200" s="683"/>
      <c r="P200" s="683"/>
    </row>
    <row r="201" spans="12:16" x14ac:dyDescent="0.2">
      <c r="L201" s="683"/>
      <c r="M201" s="683"/>
      <c r="N201" s="683"/>
      <c r="O201" s="683"/>
      <c r="P201" s="683"/>
    </row>
    <row r="202" spans="12:16" x14ac:dyDescent="0.2">
      <c r="L202" s="683"/>
      <c r="M202" s="683"/>
      <c r="N202" s="683"/>
      <c r="O202" s="683"/>
      <c r="P202" s="683"/>
    </row>
    <row r="203" spans="12:16" x14ac:dyDescent="0.2">
      <c r="L203" s="683"/>
      <c r="M203" s="683"/>
      <c r="N203" s="683"/>
      <c r="O203" s="683"/>
      <c r="P203" s="683"/>
    </row>
    <row r="204" spans="12:16" x14ac:dyDescent="0.2">
      <c r="L204" s="683"/>
      <c r="M204" s="683"/>
      <c r="N204" s="683"/>
      <c r="O204" s="683"/>
      <c r="P204" s="683"/>
    </row>
    <row r="205" spans="12:16" x14ac:dyDescent="0.2">
      <c r="L205" s="683"/>
      <c r="M205" s="683"/>
      <c r="N205" s="683"/>
      <c r="O205" s="683"/>
      <c r="P205" s="683"/>
    </row>
    <row r="206" spans="12:16" x14ac:dyDescent="0.2">
      <c r="L206" s="683"/>
      <c r="M206" s="683"/>
      <c r="N206" s="683"/>
      <c r="O206" s="683"/>
      <c r="P206" s="683"/>
    </row>
    <row r="207" spans="12:16" x14ac:dyDescent="0.2">
      <c r="L207" s="683"/>
      <c r="M207" s="683"/>
      <c r="N207" s="683"/>
      <c r="O207" s="683"/>
      <c r="P207" s="683"/>
    </row>
    <row r="208" spans="12:16" x14ac:dyDescent="0.2">
      <c r="L208" s="683"/>
      <c r="M208" s="683"/>
      <c r="N208" s="683"/>
      <c r="O208" s="683"/>
      <c r="P208" s="683"/>
    </row>
    <row r="209" spans="12:16" x14ac:dyDescent="0.2">
      <c r="L209" s="683"/>
      <c r="M209" s="683"/>
      <c r="N209" s="683"/>
      <c r="O209" s="683"/>
      <c r="P209" s="683"/>
    </row>
    <row r="210" spans="12:16" x14ac:dyDescent="0.2">
      <c r="L210" s="683"/>
      <c r="M210" s="683"/>
      <c r="N210" s="683"/>
      <c r="O210" s="683"/>
      <c r="P210" s="683"/>
    </row>
    <row r="211" spans="12:16" x14ac:dyDescent="0.2">
      <c r="L211" s="683"/>
      <c r="M211" s="683"/>
      <c r="N211" s="683"/>
      <c r="O211" s="683"/>
      <c r="P211" s="683"/>
    </row>
    <row r="212" spans="12:16" x14ac:dyDescent="0.2">
      <c r="L212" s="683"/>
      <c r="M212" s="683"/>
      <c r="N212" s="683"/>
      <c r="O212" s="683"/>
      <c r="P212" s="683"/>
    </row>
    <row r="213" spans="12:16" x14ac:dyDescent="0.2">
      <c r="L213" s="683"/>
      <c r="M213" s="683"/>
      <c r="N213" s="683"/>
      <c r="O213" s="683"/>
      <c r="P213" s="683"/>
    </row>
    <row r="214" spans="12:16" x14ac:dyDescent="0.2">
      <c r="L214" s="683"/>
      <c r="M214" s="683"/>
      <c r="N214" s="683"/>
      <c r="O214" s="683"/>
      <c r="P214" s="683"/>
    </row>
    <row r="215" spans="12:16" x14ac:dyDescent="0.2">
      <c r="L215" s="683"/>
      <c r="M215" s="683"/>
      <c r="N215" s="683"/>
      <c r="O215" s="683"/>
      <c r="P215" s="683"/>
    </row>
    <row r="216" spans="12:16" x14ac:dyDescent="0.2">
      <c r="L216" s="683"/>
      <c r="M216" s="683"/>
      <c r="N216" s="683"/>
      <c r="O216" s="683"/>
      <c r="P216" s="683"/>
    </row>
    <row r="217" spans="12:16" x14ac:dyDescent="0.2">
      <c r="L217" s="683"/>
      <c r="M217" s="683"/>
      <c r="N217" s="683"/>
      <c r="O217" s="683"/>
      <c r="P217" s="683"/>
    </row>
    <row r="218" spans="12:16" x14ac:dyDescent="0.2">
      <c r="L218" s="683"/>
      <c r="M218" s="683"/>
      <c r="N218" s="683"/>
      <c r="O218" s="683"/>
      <c r="P218" s="683"/>
    </row>
    <row r="219" spans="12:16" x14ac:dyDescent="0.2">
      <c r="L219" s="683"/>
      <c r="M219" s="683"/>
      <c r="N219" s="683"/>
      <c r="O219" s="683"/>
      <c r="P219" s="683"/>
    </row>
    <row r="220" spans="12:16" x14ac:dyDescent="0.2">
      <c r="L220" s="683"/>
      <c r="M220" s="683"/>
      <c r="N220" s="683"/>
      <c r="O220" s="683"/>
      <c r="P220" s="683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FINANZAS&amp;R51</oddFoot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15"/>
  <sheetViews>
    <sheetView showGridLines="0" zoomScale="80" zoomScaleNormal="80" zoomScalePageLayoutView="80" workbookViewId="0">
      <pane xSplit="1" ySplit="8" topLeftCell="E26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64" style="686" customWidth="1"/>
    <col min="2" max="2" width="17.140625" style="515" customWidth="1"/>
    <col min="3" max="3" width="15.85546875" style="515" customWidth="1"/>
    <col min="4" max="4" width="18.140625" style="515" customWidth="1"/>
    <col min="5" max="5" width="20.85546875" style="515" customWidth="1"/>
    <col min="6" max="6" width="13.42578125" style="515" customWidth="1"/>
    <col min="7" max="7" width="13.140625" style="515" customWidth="1"/>
    <col min="8" max="8" width="14" style="515" customWidth="1"/>
    <col min="9" max="9" width="12.42578125" style="515" customWidth="1"/>
    <col min="10" max="10" width="14" style="515" customWidth="1"/>
    <col min="11" max="11" width="14.4257812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1320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FEDERAL!A3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198</v>
      </c>
    </row>
    <row r="8" spans="1:18" s="691" customFormat="1" ht="51.75" x14ac:dyDescent="0.25">
      <c r="A8" s="691" t="s">
        <v>179</v>
      </c>
      <c r="B8" s="683" t="s">
        <v>1272</v>
      </c>
      <c r="C8" s="515" t="s">
        <v>1273</v>
      </c>
      <c r="D8" s="515" t="s">
        <v>1274</v>
      </c>
      <c r="E8" s="515" t="s">
        <v>1275</v>
      </c>
      <c r="F8" s="515" t="s">
        <v>1276</v>
      </c>
      <c r="G8" s="515" t="s">
        <v>1277</v>
      </c>
      <c r="H8" s="515" t="s">
        <v>1278</v>
      </c>
      <c r="I8" s="515" t="s">
        <v>1279</v>
      </c>
      <c r="J8" s="515" t="s">
        <v>1280</v>
      </c>
      <c r="K8" s="515" t="s">
        <v>1281</v>
      </c>
      <c r="L8" s="515" t="s">
        <v>1282</v>
      </c>
      <c r="M8" s="459"/>
    </row>
    <row r="9" spans="1:18" ht="15" x14ac:dyDescent="0.25">
      <c r="A9" s="692" t="s">
        <v>1127</v>
      </c>
      <c r="B9" s="690">
        <v>66751725</v>
      </c>
      <c r="C9" s="690">
        <v>0</v>
      </c>
      <c r="D9" s="690">
        <v>-4.5474735088646412E-12</v>
      </c>
      <c r="E9" s="690">
        <v>66751725.000000007</v>
      </c>
      <c r="F9" s="690">
        <v>0</v>
      </c>
      <c r="G9" s="690">
        <v>28149841.059999984</v>
      </c>
      <c r="H9" s="690">
        <v>28149841.059999984</v>
      </c>
      <c r="I9" s="690"/>
      <c r="J9" s="690">
        <v>28149841.059999984</v>
      </c>
      <c r="K9" s="690">
        <v>0</v>
      </c>
      <c r="L9" s="690">
        <v>38601883.940000013</v>
      </c>
      <c r="M9"/>
      <c r="N9" s="683"/>
      <c r="O9" s="683"/>
      <c r="P9" s="683"/>
    </row>
    <row r="10" spans="1:18" ht="15" x14ac:dyDescent="0.25">
      <c r="A10" s="692" t="s">
        <v>1283</v>
      </c>
      <c r="B10" s="690">
        <v>32557373.443549998</v>
      </c>
      <c r="C10" s="690">
        <v>0</v>
      </c>
      <c r="D10" s="690">
        <v>-30008.019999999997</v>
      </c>
      <c r="E10" s="690">
        <v>32527365.423549999</v>
      </c>
      <c r="F10" s="690">
        <v>0</v>
      </c>
      <c r="G10" s="690">
        <v>18489773.009999979</v>
      </c>
      <c r="H10" s="690">
        <v>18489773.009999979</v>
      </c>
      <c r="I10" s="690"/>
      <c r="J10" s="690">
        <v>18489773.009999979</v>
      </c>
      <c r="K10" s="690">
        <v>0</v>
      </c>
      <c r="L10" s="690">
        <v>14037592.413550019</v>
      </c>
      <c r="M10"/>
      <c r="N10" s="683"/>
      <c r="O10" s="683"/>
      <c r="P10" s="683"/>
    </row>
    <row r="11" spans="1:18" ht="15" x14ac:dyDescent="0.25">
      <c r="A11" s="692" t="s">
        <v>1284</v>
      </c>
      <c r="B11" s="690">
        <v>0</v>
      </c>
      <c r="C11" s="690">
        <v>0</v>
      </c>
      <c r="D11" s="690">
        <v>30008.019999999997</v>
      </c>
      <c r="E11" s="690">
        <v>30008.019999999997</v>
      </c>
      <c r="F11" s="690">
        <v>0</v>
      </c>
      <c r="G11" s="690">
        <v>30008.019999999997</v>
      </c>
      <c r="H11" s="690">
        <v>30008.019999999997</v>
      </c>
      <c r="I11" s="690"/>
      <c r="J11" s="690">
        <v>30008.019999999997</v>
      </c>
      <c r="K11" s="690">
        <v>0</v>
      </c>
      <c r="L11" s="690">
        <v>0</v>
      </c>
      <c r="M11"/>
      <c r="N11" s="683"/>
      <c r="O11" s="683"/>
      <c r="P11" s="683"/>
    </row>
    <row r="12" spans="1:18" ht="15" x14ac:dyDescent="0.25">
      <c r="A12" s="700" t="s">
        <v>1321</v>
      </c>
      <c r="B12" s="690">
        <v>2490306</v>
      </c>
      <c r="C12" s="690">
        <v>0</v>
      </c>
      <c r="D12" s="690">
        <v>-472.3</v>
      </c>
      <c r="E12" s="690">
        <v>2489833.7000000002</v>
      </c>
      <c r="F12" s="690">
        <v>0</v>
      </c>
      <c r="G12" s="690">
        <v>1166573.139999999</v>
      </c>
      <c r="H12" s="690">
        <v>1166573.139999999</v>
      </c>
      <c r="I12" s="690"/>
      <c r="J12" s="690">
        <v>1166573.139999999</v>
      </c>
      <c r="K12" s="690">
        <v>0</v>
      </c>
      <c r="L12" s="690">
        <v>1323260.5600000012</v>
      </c>
      <c r="M12"/>
      <c r="N12" s="683"/>
      <c r="O12" s="683"/>
      <c r="P12" s="683"/>
    </row>
    <row r="13" spans="1:18" ht="15" x14ac:dyDescent="0.25">
      <c r="A13" s="692" t="s">
        <v>1285</v>
      </c>
      <c r="B13" s="690">
        <v>2766929</v>
      </c>
      <c r="C13" s="690">
        <v>0</v>
      </c>
      <c r="D13" s="690">
        <v>0</v>
      </c>
      <c r="E13" s="690">
        <v>2766929</v>
      </c>
      <c r="F13" s="690">
        <v>0</v>
      </c>
      <c r="G13" s="690">
        <v>4749.4799999999996</v>
      </c>
      <c r="H13" s="690">
        <v>4749.4799999999996</v>
      </c>
      <c r="I13" s="690"/>
      <c r="J13" s="690">
        <v>4749.4799999999996</v>
      </c>
      <c r="K13" s="690">
        <v>0</v>
      </c>
      <c r="L13" s="690">
        <v>2762179.52</v>
      </c>
      <c r="M13"/>
      <c r="N13" s="683"/>
      <c r="O13" s="683"/>
      <c r="P13" s="683"/>
    </row>
    <row r="14" spans="1:18" ht="15" x14ac:dyDescent="0.25">
      <c r="A14" s="692" t="s">
        <v>1286</v>
      </c>
      <c r="B14" s="690">
        <v>6304178</v>
      </c>
      <c r="C14" s="690">
        <v>0</v>
      </c>
      <c r="D14" s="690">
        <v>-423119.84</v>
      </c>
      <c r="E14" s="690">
        <v>5881058.1600000001</v>
      </c>
      <c r="F14" s="690">
        <v>0</v>
      </c>
      <c r="G14" s="690">
        <v>26984.34</v>
      </c>
      <c r="H14" s="690">
        <v>26984.34</v>
      </c>
      <c r="I14" s="690"/>
      <c r="J14" s="690">
        <v>26984.34</v>
      </c>
      <c r="K14" s="690">
        <v>0</v>
      </c>
      <c r="L14" s="690">
        <v>5854073.8200000003</v>
      </c>
      <c r="M14"/>
      <c r="N14" s="683"/>
      <c r="O14" s="683"/>
      <c r="P14" s="683"/>
    </row>
    <row r="15" spans="1:18" ht="15" x14ac:dyDescent="0.25">
      <c r="A15" s="692" t="s">
        <v>1287</v>
      </c>
      <c r="B15" s="690">
        <v>5481467</v>
      </c>
      <c r="C15" s="690">
        <v>0</v>
      </c>
      <c r="D15" s="690">
        <v>0</v>
      </c>
      <c r="E15" s="690">
        <v>5481467</v>
      </c>
      <c r="F15" s="690">
        <v>0</v>
      </c>
      <c r="G15" s="690">
        <v>2998449.2600000002</v>
      </c>
      <c r="H15" s="690">
        <v>2998449.2600000002</v>
      </c>
      <c r="I15" s="690"/>
      <c r="J15" s="690">
        <v>2998449.2600000002</v>
      </c>
      <c r="K15" s="690">
        <v>0</v>
      </c>
      <c r="L15" s="690">
        <v>2483017.7399999998</v>
      </c>
      <c r="M15"/>
      <c r="N15" s="683"/>
      <c r="O15" s="683"/>
      <c r="P15" s="683"/>
    </row>
    <row r="16" spans="1:18" ht="15" x14ac:dyDescent="0.25">
      <c r="A16" s="692" t="s">
        <v>1288</v>
      </c>
      <c r="B16" s="690">
        <v>965522</v>
      </c>
      <c r="C16" s="690">
        <v>0</v>
      </c>
      <c r="D16" s="690">
        <v>0</v>
      </c>
      <c r="E16" s="690">
        <v>965522</v>
      </c>
      <c r="F16" s="690">
        <v>0</v>
      </c>
      <c r="G16" s="690">
        <v>487298.67999999953</v>
      </c>
      <c r="H16" s="690">
        <v>487298.67999999953</v>
      </c>
      <c r="I16" s="690"/>
      <c r="J16" s="690">
        <v>487298.67999999953</v>
      </c>
      <c r="K16" s="690">
        <v>0</v>
      </c>
      <c r="L16" s="690">
        <v>478223.32000000047</v>
      </c>
      <c r="M16"/>
      <c r="N16" s="683"/>
      <c r="O16" s="683"/>
      <c r="P16" s="683"/>
    </row>
    <row r="17" spans="1:16" ht="15" x14ac:dyDescent="0.25">
      <c r="A17" s="700" t="s">
        <v>1322</v>
      </c>
      <c r="B17" s="690">
        <v>686619</v>
      </c>
      <c r="C17" s="690">
        <v>0</v>
      </c>
      <c r="D17" s="690">
        <v>0</v>
      </c>
      <c r="E17" s="690">
        <v>686619</v>
      </c>
      <c r="F17" s="690">
        <v>0</v>
      </c>
      <c r="G17" s="690">
        <v>0</v>
      </c>
      <c r="H17" s="690">
        <v>0</v>
      </c>
      <c r="I17" s="690"/>
      <c r="J17" s="690">
        <v>0</v>
      </c>
      <c r="K17" s="690">
        <v>0</v>
      </c>
      <c r="L17" s="690">
        <v>686619</v>
      </c>
      <c r="M17"/>
      <c r="N17" s="683"/>
      <c r="O17" s="683"/>
      <c r="P17" s="683"/>
    </row>
    <row r="18" spans="1:16" ht="15" x14ac:dyDescent="0.25">
      <c r="A18" s="700" t="s">
        <v>1323</v>
      </c>
      <c r="B18" s="690">
        <v>0</v>
      </c>
      <c r="C18" s="690">
        <v>0</v>
      </c>
      <c r="D18" s="690">
        <v>0</v>
      </c>
      <c r="E18" s="690">
        <v>0</v>
      </c>
      <c r="F18" s="690">
        <v>0</v>
      </c>
      <c r="G18" s="690">
        <v>0</v>
      </c>
      <c r="H18" s="690">
        <v>0</v>
      </c>
      <c r="I18" s="690"/>
      <c r="J18" s="690">
        <v>0</v>
      </c>
      <c r="K18" s="690">
        <v>0</v>
      </c>
      <c r="L18" s="690">
        <v>0</v>
      </c>
      <c r="M18"/>
      <c r="N18" s="683"/>
      <c r="O18" s="683"/>
      <c r="P18" s="683"/>
    </row>
    <row r="19" spans="1:16" ht="15" x14ac:dyDescent="0.25">
      <c r="A19" s="700" t="s">
        <v>1324</v>
      </c>
      <c r="B19" s="690">
        <v>67648</v>
      </c>
      <c r="C19" s="690">
        <v>0</v>
      </c>
      <c r="D19" s="690">
        <v>0</v>
      </c>
      <c r="E19" s="690">
        <v>67648</v>
      </c>
      <c r="F19" s="690">
        <v>0</v>
      </c>
      <c r="G19" s="690">
        <v>58706.1</v>
      </c>
      <c r="H19" s="690">
        <v>58706.1</v>
      </c>
      <c r="I19" s="690"/>
      <c r="J19" s="690">
        <v>58706.1</v>
      </c>
      <c r="K19" s="690">
        <v>0</v>
      </c>
      <c r="L19" s="690">
        <v>8941.9000000000015</v>
      </c>
      <c r="M19"/>
      <c r="N19" s="683"/>
      <c r="O19" s="683"/>
      <c r="P19" s="683"/>
    </row>
    <row r="20" spans="1:16" ht="15" x14ac:dyDescent="0.25">
      <c r="A20" s="700" t="s">
        <v>1325</v>
      </c>
      <c r="B20" s="690">
        <v>61581</v>
      </c>
      <c r="C20" s="690">
        <v>0</v>
      </c>
      <c r="D20" s="690">
        <v>0</v>
      </c>
      <c r="E20" s="690">
        <v>61581</v>
      </c>
      <c r="F20" s="690">
        <v>0</v>
      </c>
      <c r="G20" s="690">
        <v>28440.840000000018</v>
      </c>
      <c r="H20" s="690">
        <v>28440.840000000018</v>
      </c>
      <c r="I20" s="690"/>
      <c r="J20" s="690">
        <v>28440.840000000018</v>
      </c>
      <c r="K20" s="690">
        <v>0</v>
      </c>
      <c r="L20" s="690">
        <v>33140.159999999982</v>
      </c>
      <c r="M20"/>
      <c r="N20" s="683"/>
      <c r="O20" s="683"/>
      <c r="P20" s="683"/>
    </row>
    <row r="21" spans="1:16" ht="15" x14ac:dyDescent="0.25">
      <c r="A21" s="700" t="s">
        <v>1326</v>
      </c>
      <c r="B21" s="690">
        <v>59550</v>
      </c>
      <c r="C21" s="690">
        <v>0</v>
      </c>
      <c r="D21" s="690">
        <v>0</v>
      </c>
      <c r="E21" s="690">
        <v>59550</v>
      </c>
      <c r="F21" s="690">
        <v>0</v>
      </c>
      <c r="G21" s="690">
        <v>3100</v>
      </c>
      <c r="H21" s="690">
        <v>3100</v>
      </c>
      <c r="I21" s="690"/>
      <c r="J21" s="690">
        <v>3100</v>
      </c>
      <c r="K21" s="690">
        <v>0</v>
      </c>
      <c r="L21" s="690">
        <v>56450</v>
      </c>
      <c r="M21"/>
      <c r="N21" s="683"/>
      <c r="O21" s="683"/>
      <c r="P21" s="683"/>
    </row>
    <row r="22" spans="1:16" ht="15" x14ac:dyDescent="0.25">
      <c r="A22" s="700" t="s">
        <v>1327</v>
      </c>
      <c r="B22" s="690">
        <v>8600</v>
      </c>
      <c r="C22" s="690">
        <v>0</v>
      </c>
      <c r="D22" s="690">
        <v>0</v>
      </c>
      <c r="E22" s="690">
        <v>8600</v>
      </c>
      <c r="F22" s="690">
        <v>0</v>
      </c>
      <c r="G22" s="690">
        <v>1100</v>
      </c>
      <c r="H22" s="690">
        <v>1100</v>
      </c>
      <c r="I22" s="690"/>
      <c r="J22" s="690">
        <v>1100</v>
      </c>
      <c r="K22" s="690">
        <v>0</v>
      </c>
      <c r="L22" s="690">
        <v>7500</v>
      </c>
      <c r="M22"/>
      <c r="N22" s="683"/>
      <c r="O22" s="683"/>
      <c r="P22" s="683"/>
    </row>
    <row r="23" spans="1:16" ht="15" x14ac:dyDescent="0.25">
      <c r="A23" s="700" t="s">
        <v>1328</v>
      </c>
      <c r="B23" s="690">
        <v>50468</v>
      </c>
      <c r="C23" s="690">
        <v>0</v>
      </c>
      <c r="D23" s="690">
        <v>0</v>
      </c>
      <c r="E23" s="690">
        <v>50468</v>
      </c>
      <c r="F23" s="690">
        <v>0</v>
      </c>
      <c r="G23" s="690">
        <v>43620.909999999989</v>
      </c>
      <c r="H23" s="690">
        <v>43620.909999999989</v>
      </c>
      <c r="I23" s="690"/>
      <c r="J23" s="690">
        <v>43620.909999999989</v>
      </c>
      <c r="K23" s="690">
        <v>0</v>
      </c>
      <c r="L23" s="690">
        <v>6847.0900000000111</v>
      </c>
      <c r="M23"/>
      <c r="N23" s="683"/>
      <c r="O23" s="683"/>
      <c r="P23" s="683"/>
    </row>
    <row r="24" spans="1:16" ht="15" x14ac:dyDescent="0.25">
      <c r="A24" s="692" t="s">
        <v>1289</v>
      </c>
      <c r="B24" s="690">
        <v>1211513</v>
      </c>
      <c r="C24" s="690">
        <v>0</v>
      </c>
      <c r="D24" s="690">
        <v>0</v>
      </c>
      <c r="E24" s="690">
        <v>1211513</v>
      </c>
      <c r="F24" s="690">
        <v>0</v>
      </c>
      <c r="G24" s="690">
        <v>576589.42000000039</v>
      </c>
      <c r="H24" s="690">
        <v>576589.42000000039</v>
      </c>
      <c r="I24" s="690"/>
      <c r="J24" s="690">
        <v>576589.42000000039</v>
      </c>
      <c r="K24" s="690">
        <v>0</v>
      </c>
      <c r="L24" s="690">
        <v>634923.57999999961</v>
      </c>
      <c r="M24"/>
      <c r="N24" s="683"/>
      <c r="O24" s="683"/>
      <c r="P24" s="683"/>
    </row>
    <row r="25" spans="1:16" ht="15" x14ac:dyDescent="0.25">
      <c r="A25" s="700" t="s">
        <v>1329</v>
      </c>
      <c r="B25" s="690">
        <v>1446598</v>
      </c>
      <c r="C25" s="690">
        <v>0</v>
      </c>
      <c r="D25" s="690">
        <v>0</v>
      </c>
      <c r="E25" s="690">
        <v>1446598</v>
      </c>
      <c r="F25" s="690">
        <v>0</v>
      </c>
      <c r="G25" s="690">
        <v>0</v>
      </c>
      <c r="H25" s="690">
        <v>0</v>
      </c>
      <c r="I25" s="690"/>
      <c r="J25" s="690">
        <v>0</v>
      </c>
      <c r="K25" s="690">
        <v>0</v>
      </c>
      <c r="L25" s="690">
        <v>1446598</v>
      </c>
      <c r="M25"/>
      <c r="N25" s="683"/>
      <c r="O25" s="683"/>
      <c r="P25" s="683"/>
    </row>
    <row r="26" spans="1:16" ht="15" x14ac:dyDescent="0.25">
      <c r="A26" s="700" t="s">
        <v>1330</v>
      </c>
      <c r="B26" s="690">
        <v>8118340</v>
      </c>
      <c r="C26" s="690">
        <v>0</v>
      </c>
      <c r="D26" s="690">
        <v>0</v>
      </c>
      <c r="E26" s="690">
        <v>8118340</v>
      </c>
      <c r="F26" s="690">
        <v>0</v>
      </c>
      <c r="G26" s="690">
        <v>2514267.4199999995</v>
      </c>
      <c r="H26" s="690">
        <v>2514267.4199999995</v>
      </c>
      <c r="I26" s="690"/>
      <c r="J26" s="690">
        <v>2514267.4199999995</v>
      </c>
      <c r="K26" s="690">
        <v>0</v>
      </c>
      <c r="L26" s="690">
        <v>5604072.5800000001</v>
      </c>
      <c r="M26"/>
      <c r="N26" s="683"/>
      <c r="O26" s="683"/>
      <c r="P26" s="683"/>
    </row>
    <row r="27" spans="1:16" ht="15" x14ac:dyDescent="0.25">
      <c r="A27" s="700" t="s">
        <v>1331</v>
      </c>
      <c r="B27" s="690">
        <v>90000</v>
      </c>
      <c r="C27" s="690">
        <v>0</v>
      </c>
      <c r="D27" s="690">
        <v>0</v>
      </c>
      <c r="E27" s="690">
        <v>90000</v>
      </c>
      <c r="F27" s="690">
        <v>0</v>
      </c>
      <c r="G27" s="690">
        <v>664.59</v>
      </c>
      <c r="H27" s="690">
        <v>664.59</v>
      </c>
      <c r="I27" s="690"/>
      <c r="J27" s="690">
        <v>664.59</v>
      </c>
      <c r="K27" s="690">
        <v>0</v>
      </c>
      <c r="L27" s="690">
        <v>89335.41</v>
      </c>
      <c r="M27"/>
      <c r="N27" s="683"/>
      <c r="O27" s="683"/>
      <c r="P27" s="683"/>
    </row>
    <row r="28" spans="1:16" ht="15" x14ac:dyDescent="0.25">
      <c r="A28" s="692" t="s">
        <v>1290</v>
      </c>
      <c r="B28" s="690">
        <v>1680253.55645</v>
      </c>
      <c r="C28" s="690">
        <v>0</v>
      </c>
      <c r="D28" s="690">
        <v>0</v>
      </c>
      <c r="E28" s="690">
        <v>1680253.55645</v>
      </c>
      <c r="F28" s="690">
        <v>0</v>
      </c>
      <c r="G28" s="690">
        <v>0</v>
      </c>
      <c r="H28" s="690">
        <v>0</v>
      </c>
      <c r="I28" s="690"/>
      <c r="J28" s="690">
        <v>0</v>
      </c>
      <c r="K28" s="690">
        <v>0</v>
      </c>
      <c r="L28" s="690">
        <v>1680253.55645</v>
      </c>
      <c r="M28"/>
      <c r="N28" s="683"/>
      <c r="O28" s="683"/>
      <c r="P28" s="683"/>
    </row>
    <row r="29" spans="1:16" ht="15" x14ac:dyDescent="0.25">
      <c r="A29" s="700" t="s">
        <v>1332</v>
      </c>
      <c r="B29" s="690">
        <v>2203000</v>
      </c>
      <c r="C29" s="690">
        <v>0</v>
      </c>
      <c r="D29" s="690">
        <v>0</v>
      </c>
      <c r="E29" s="690">
        <v>2203000</v>
      </c>
      <c r="F29" s="690">
        <v>0</v>
      </c>
      <c r="G29" s="690">
        <v>1150075.1099999996</v>
      </c>
      <c r="H29" s="690">
        <v>1150075.1099999996</v>
      </c>
      <c r="I29" s="690"/>
      <c r="J29" s="690">
        <v>1150075.1099999996</v>
      </c>
      <c r="K29" s="690">
        <v>0</v>
      </c>
      <c r="L29" s="690">
        <v>1052924.8900000004</v>
      </c>
      <c r="M29"/>
      <c r="N29" s="683"/>
      <c r="O29" s="683"/>
      <c r="P29" s="683"/>
    </row>
    <row r="30" spans="1:16" ht="15" x14ac:dyDescent="0.25">
      <c r="A30" s="700" t="s">
        <v>1333</v>
      </c>
      <c r="B30" s="690">
        <v>501779</v>
      </c>
      <c r="C30" s="690">
        <v>0</v>
      </c>
      <c r="D30" s="690">
        <v>0</v>
      </c>
      <c r="E30" s="690">
        <v>501779</v>
      </c>
      <c r="F30" s="690">
        <v>0</v>
      </c>
      <c r="G30" s="690">
        <v>145848.60000000003</v>
      </c>
      <c r="H30" s="690">
        <v>145848.60000000003</v>
      </c>
      <c r="I30" s="690"/>
      <c r="J30" s="690">
        <v>145848.60000000003</v>
      </c>
      <c r="K30" s="690">
        <v>0</v>
      </c>
      <c r="L30" s="690">
        <v>355930.39999999997</v>
      </c>
      <c r="M30"/>
      <c r="N30" s="683"/>
      <c r="O30" s="683"/>
      <c r="P30" s="683"/>
    </row>
    <row r="31" spans="1:16" ht="15" x14ac:dyDescent="0.25">
      <c r="A31" s="694" t="s">
        <v>1334</v>
      </c>
      <c r="B31" s="690">
        <v>0</v>
      </c>
      <c r="C31" s="690">
        <v>0</v>
      </c>
      <c r="D31" s="690">
        <v>422219.26</v>
      </c>
      <c r="E31" s="690">
        <v>422219.26</v>
      </c>
      <c r="F31" s="690">
        <v>0</v>
      </c>
      <c r="G31" s="690">
        <v>422219.26</v>
      </c>
      <c r="H31" s="690">
        <v>422219.26</v>
      </c>
      <c r="I31" s="690"/>
      <c r="J31" s="690">
        <v>422219.26</v>
      </c>
      <c r="K31" s="690">
        <v>0</v>
      </c>
      <c r="L31" s="690">
        <v>0</v>
      </c>
      <c r="M31"/>
      <c r="N31" s="683"/>
      <c r="O31" s="683"/>
      <c r="P31" s="683"/>
    </row>
    <row r="32" spans="1:16" ht="15" x14ac:dyDescent="0.25">
      <c r="A32" s="694" t="s">
        <v>1291</v>
      </c>
      <c r="B32" s="690">
        <v>0</v>
      </c>
      <c r="C32" s="690">
        <v>0</v>
      </c>
      <c r="D32" s="690">
        <v>1372.88</v>
      </c>
      <c r="E32" s="690">
        <v>1372.88</v>
      </c>
      <c r="F32" s="690">
        <v>0</v>
      </c>
      <c r="G32" s="690">
        <v>1372.88</v>
      </c>
      <c r="H32" s="690">
        <v>1372.88</v>
      </c>
      <c r="I32" s="690"/>
      <c r="J32" s="690">
        <v>1372.88</v>
      </c>
      <c r="K32" s="690"/>
      <c r="L32" s="690">
        <v>0</v>
      </c>
      <c r="M32"/>
      <c r="N32" s="683"/>
      <c r="O32" s="683"/>
      <c r="P32" s="683"/>
    </row>
    <row r="33" spans="1:16" ht="15" x14ac:dyDescent="0.25">
      <c r="A33" s="700" t="s">
        <v>1156</v>
      </c>
      <c r="B33" s="690">
        <v>1723862</v>
      </c>
      <c r="C33" s="690">
        <v>0</v>
      </c>
      <c r="D33" s="690">
        <v>0</v>
      </c>
      <c r="E33" s="690">
        <v>1723862</v>
      </c>
      <c r="F33" s="690">
        <v>0</v>
      </c>
      <c r="G33" s="690">
        <v>638536</v>
      </c>
      <c r="H33" s="690">
        <v>638536</v>
      </c>
      <c r="I33" s="690"/>
      <c r="J33" s="690">
        <v>638536</v>
      </c>
      <c r="K33" s="690">
        <v>0</v>
      </c>
      <c r="L33" s="690">
        <v>1085326</v>
      </c>
      <c r="M33"/>
      <c r="N33" s="683"/>
      <c r="O33" s="683"/>
      <c r="P33" s="683"/>
    </row>
    <row r="34" spans="1:16" ht="15" x14ac:dyDescent="0.25">
      <c r="A34" s="694" t="s">
        <v>1335</v>
      </c>
      <c r="B34" s="690">
        <v>1723862</v>
      </c>
      <c r="C34" s="690">
        <v>0</v>
      </c>
      <c r="D34" s="690">
        <v>0</v>
      </c>
      <c r="E34" s="690">
        <v>1723862</v>
      </c>
      <c r="F34" s="690">
        <v>0</v>
      </c>
      <c r="G34" s="690">
        <v>638536</v>
      </c>
      <c r="H34" s="690">
        <v>638536</v>
      </c>
      <c r="I34" s="690"/>
      <c r="J34" s="690">
        <v>638536</v>
      </c>
      <c r="K34" s="690">
        <v>0</v>
      </c>
      <c r="L34" s="690">
        <v>1085326</v>
      </c>
      <c r="M34"/>
      <c r="N34" s="683"/>
      <c r="O34" s="683"/>
      <c r="P34" s="683"/>
    </row>
    <row r="35" spans="1:16" ht="15" x14ac:dyDescent="0.25">
      <c r="A35" s="700" t="s">
        <v>1159</v>
      </c>
      <c r="B35" s="690">
        <v>647298</v>
      </c>
      <c r="C35" s="690">
        <v>0</v>
      </c>
      <c r="D35" s="690">
        <v>0</v>
      </c>
      <c r="E35" s="690">
        <v>647298</v>
      </c>
      <c r="F35" s="690">
        <v>0</v>
      </c>
      <c r="G35" s="690">
        <v>178824</v>
      </c>
      <c r="H35" s="690">
        <v>178824</v>
      </c>
      <c r="I35" s="690"/>
      <c r="J35" s="690">
        <v>178824</v>
      </c>
      <c r="K35" s="690">
        <v>0</v>
      </c>
      <c r="L35" s="690">
        <v>468474</v>
      </c>
      <c r="M35"/>
      <c r="N35" s="683"/>
      <c r="O35" s="683"/>
      <c r="P35" s="683"/>
    </row>
    <row r="36" spans="1:16" s="683" customFormat="1" x14ac:dyDescent="0.2">
      <c r="A36" s="694" t="s">
        <v>1336</v>
      </c>
      <c r="B36" s="690">
        <v>647298</v>
      </c>
      <c r="C36" s="690">
        <v>0</v>
      </c>
      <c r="D36" s="690">
        <v>0</v>
      </c>
      <c r="E36" s="690">
        <v>647298</v>
      </c>
      <c r="F36" s="690">
        <v>0</v>
      </c>
      <c r="G36" s="690">
        <v>178824</v>
      </c>
      <c r="H36" s="690">
        <v>178824</v>
      </c>
      <c r="I36" s="690"/>
      <c r="J36" s="690">
        <v>178824</v>
      </c>
      <c r="K36" s="690">
        <v>0</v>
      </c>
      <c r="L36" s="690">
        <v>468474</v>
      </c>
    </row>
    <row r="37" spans="1:16" s="683" customFormat="1" x14ac:dyDescent="0.2">
      <c r="A37" s="692" t="s">
        <v>1104</v>
      </c>
      <c r="B37" s="690">
        <v>69122885</v>
      </c>
      <c r="C37" s="690">
        <v>0</v>
      </c>
      <c r="D37" s="690">
        <v>-4.5474735088646412E-12</v>
      </c>
      <c r="E37" s="690">
        <v>69122885</v>
      </c>
      <c r="F37" s="690">
        <v>0</v>
      </c>
      <c r="G37" s="690">
        <v>28967201.059999984</v>
      </c>
      <c r="H37" s="690">
        <v>28967201.059999984</v>
      </c>
      <c r="I37" s="690"/>
      <c r="J37" s="690">
        <v>28967201.059999984</v>
      </c>
      <c r="K37" s="690">
        <v>0</v>
      </c>
      <c r="L37" s="690">
        <v>40155683.940000013</v>
      </c>
    </row>
    <row r="38" spans="1:16" s="683" customFormat="1" ht="15" x14ac:dyDescent="0.25">
      <c r="A38" s="701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6" s="683" customFormat="1" ht="15" x14ac:dyDescent="0.25">
      <c r="A39" s="701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6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6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6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6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6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6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6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6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6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  <row r="139" spans="1:11" s="683" customFormat="1" x14ac:dyDescent="0.2">
      <c r="A139" s="686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</row>
    <row r="140" spans="1:11" s="683" customFormat="1" x14ac:dyDescent="0.2">
      <c r="A140" s="686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</row>
    <row r="141" spans="1:11" s="683" customFormat="1" x14ac:dyDescent="0.2">
      <c r="A141" s="686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</row>
    <row r="142" spans="1:11" s="683" customFormat="1" x14ac:dyDescent="0.2">
      <c r="A142" s="686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</row>
    <row r="143" spans="1:11" s="683" customFormat="1" x14ac:dyDescent="0.2">
      <c r="A143" s="686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</row>
    <row r="144" spans="1:11" s="683" customFormat="1" x14ac:dyDescent="0.2">
      <c r="A144" s="686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</row>
    <row r="145" spans="1:11" s="683" customFormat="1" x14ac:dyDescent="0.2">
      <c r="A145" s="686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</row>
    <row r="146" spans="1:11" s="683" customFormat="1" x14ac:dyDescent="0.2">
      <c r="A146" s="686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</row>
    <row r="147" spans="1:11" s="683" customFormat="1" x14ac:dyDescent="0.2">
      <c r="A147" s="686"/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</row>
    <row r="148" spans="1:11" s="683" customFormat="1" x14ac:dyDescent="0.2">
      <c r="A148" s="686"/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</row>
    <row r="149" spans="1:11" s="683" customFormat="1" x14ac:dyDescent="0.2">
      <c r="A149" s="686"/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</row>
    <row r="150" spans="1:11" s="683" customFormat="1" x14ac:dyDescent="0.2">
      <c r="A150" s="686"/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</row>
    <row r="151" spans="1:11" s="683" customFormat="1" x14ac:dyDescent="0.2">
      <c r="A151" s="686"/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</row>
    <row r="152" spans="1:11" s="683" customFormat="1" x14ac:dyDescent="0.2">
      <c r="A152" s="686"/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</row>
    <row r="153" spans="1:11" s="683" customFormat="1" x14ac:dyDescent="0.2">
      <c r="A153" s="686"/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</row>
    <row r="154" spans="1:11" s="683" customFormat="1" x14ac:dyDescent="0.2">
      <c r="A154" s="686"/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</row>
    <row r="155" spans="1:11" s="683" customFormat="1" x14ac:dyDescent="0.2">
      <c r="A155" s="686"/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</row>
    <row r="156" spans="1:11" s="683" customFormat="1" x14ac:dyDescent="0.2">
      <c r="A156" s="686"/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</row>
    <row r="157" spans="1:11" s="683" customFormat="1" x14ac:dyDescent="0.2">
      <c r="A157" s="686"/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</row>
    <row r="158" spans="1:11" s="683" customFormat="1" x14ac:dyDescent="0.2">
      <c r="A158" s="686"/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</row>
    <row r="159" spans="1:11" s="683" customFormat="1" x14ac:dyDescent="0.2">
      <c r="A159" s="686"/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</row>
    <row r="160" spans="1:11" s="683" customFormat="1" x14ac:dyDescent="0.2">
      <c r="A160" s="686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</row>
    <row r="161" spans="1:11" s="683" customFormat="1" x14ac:dyDescent="0.2">
      <c r="A161" s="686"/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</row>
    <row r="162" spans="1:11" s="683" customFormat="1" x14ac:dyDescent="0.2">
      <c r="A162" s="686"/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</row>
    <row r="163" spans="1:11" s="683" customFormat="1" x14ac:dyDescent="0.2">
      <c r="A163" s="686"/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</row>
    <row r="164" spans="1:11" s="683" customFormat="1" x14ac:dyDescent="0.2">
      <c r="A164" s="686"/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</row>
    <row r="165" spans="1:11" s="683" customFormat="1" x14ac:dyDescent="0.2">
      <c r="A165" s="686"/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</row>
    <row r="166" spans="1:11" s="683" customFormat="1" x14ac:dyDescent="0.2">
      <c r="A166" s="686"/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</row>
    <row r="167" spans="1:11" s="683" customFormat="1" x14ac:dyDescent="0.2">
      <c r="A167" s="686"/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</row>
    <row r="168" spans="1:11" s="683" customFormat="1" x14ac:dyDescent="0.2">
      <c r="A168" s="686"/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</row>
    <row r="169" spans="1:11" s="683" customFormat="1" x14ac:dyDescent="0.2">
      <c r="A169" s="686"/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</row>
    <row r="170" spans="1:11" s="683" customFormat="1" x14ac:dyDescent="0.2">
      <c r="A170" s="686"/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</row>
    <row r="171" spans="1:11" s="683" customFormat="1" x14ac:dyDescent="0.2">
      <c r="A171" s="686"/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</row>
    <row r="172" spans="1:11" s="683" customFormat="1" x14ac:dyDescent="0.2">
      <c r="A172" s="686"/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</row>
    <row r="173" spans="1:11" s="683" customFormat="1" x14ac:dyDescent="0.2">
      <c r="A173" s="686"/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</row>
    <row r="174" spans="1:11" s="683" customFormat="1" x14ac:dyDescent="0.2">
      <c r="A174" s="686"/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</row>
    <row r="175" spans="1:11" s="683" customFormat="1" x14ac:dyDescent="0.2">
      <c r="A175" s="686"/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</row>
    <row r="176" spans="1:11" s="683" customFormat="1" x14ac:dyDescent="0.2">
      <c r="A176" s="686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</row>
    <row r="177" spans="1:11" s="683" customFormat="1" x14ac:dyDescent="0.2">
      <c r="A177" s="686"/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</row>
    <row r="178" spans="1:11" s="683" customFormat="1" x14ac:dyDescent="0.2">
      <c r="A178" s="686"/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</row>
    <row r="179" spans="1:11" s="683" customFormat="1" x14ac:dyDescent="0.2">
      <c r="A179" s="686"/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</row>
    <row r="180" spans="1:11" s="683" customFormat="1" x14ac:dyDescent="0.2">
      <c r="A180" s="686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</row>
    <row r="181" spans="1:11" s="683" customFormat="1" x14ac:dyDescent="0.2">
      <c r="A181" s="686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</row>
    <row r="182" spans="1:11" s="683" customFormat="1" x14ac:dyDescent="0.2">
      <c r="A182" s="686"/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</row>
    <row r="183" spans="1:11" s="683" customFormat="1" x14ac:dyDescent="0.2">
      <c r="A183" s="686"/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</row>
    <row r="184" spans="1:11" s="683" customFormat="1" x14ac:dyDescent="0.2">
      <c r="A184" s="686"/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</row>
    <row r="185" spans="1:11" s="683" customFormat="1" x14ac:dyDescent="0.2">
      <c r="A185" s="686"/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</row>
    <row r="186" spans="1:11" s="683" customFormat="1" x14ac:dyDescent="0.2">
      <c r="A186" s="686"/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</row>
    <row r="187" spans="1:11" s="683" customFormat="1" x14ac:dyDescent="0.2">
      <c r="A187" s="686"/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</row>
    <row r="188" spans="1:11" s="683" customFormat="1" x14ac:dyDescent="0.2">
      <c r="A188" s="686"/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</row>
    <row r="189" spans="1:11" s="683" customFormat="1" x14ac:dyDescent="0.2">
      <c r="A189" s="686"/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</row>
    <row r="190" spans="1:11" s="683" customFormat="1" x14ac:dyDescent="0.2">
      <c r="A190" s="686"/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</row>
    <row r="191" spans="1:11" s="683" customFormat="1" x14ac:dyDescent="0.2">
      <c r="A191" s="686"/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</row>
    <row r="192" spans="1:11" s="683" customFormat="1" x14ac:dyDescent="0.2">
      <c r="A192" s="686"/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</row>
    <row r="193" spans="1:11" s="683" customFormat="1" x14ac:dyDescent="0.2">
      <c r="A193" s="686"/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</row>
    <row r="194" spans="1:11" s="683" customFormat="1" x14ac:dyDescent="0.2">
      <c r="A194" s="686"/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</row>
    <row r="195" spans="1:11" s="683" customFormat="1" x14ac:dyDescent="0.2">
      <c r="A195" s="686"/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</row>
    <row r="196" spans="1:11" s="683" customFormat="1" x14ac:dyDescent="0.2">
      <c r="A196" s="686"/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</row>
    <row r="197" spans="1:11" s="683" customFormat="1" x14ac:dyDescent="0.2">
      <c r="A197" s="686"/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</row>
    <row r="198" spans="1:11" s="683" customFormat="1" x14ac:dyDescent="0.2">
      <c r="A198" s="686"/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</row>
    <row r="199" spans="1:11" s="683" customFormat="1" x14ac:dyDescent="0.2">
      <c r="A199" s="686"/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</row>
    <row r="200" spans="1:11" s="683" customFormat="1" x14ac:dyDescent="0.2">
      <c r="A200" s="686"/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</row>
    <row r="201" spans="1:11" s="683" customFormat="1" x14ac:dyDescent="0.2">
      <c r="A201" s="686"/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</row>
    <row r="202" spans="1:11" s="683" customFormat="1" x14ac:dyDescent="0.2">
      <c r="A202" s="686"/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</row>
    <row r="203" spans="1:11" s="683" customFormat="1" x14ac:dyDescent="0.2">
      <c r="A203" s="686"/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</row>
    <row r="204" spans="1:11" s="683" customFormat="1" x14ac:dyDescent="0.2">
      <c r="A204" s="686"/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</row>
    <row r="205" spans="1:11" s="683" customFormat="1" x14ac:dyDescent="0.2">
      <c r="A205" s="686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</row>
    <row r="206" spans="1:11" s="683" customFormat="1" x14ac:dyDescent="0.2">
      <c r="A206" s="686"/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</row>
    <row r="207" spans="1:11" s="683" customFormat="1" x14ac:dyDescent="0.2">
      <c r="A207" s="686"/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</row>
    <row r="208" spans="1:11" s="683" customFormat="1" x14ac:dyDescent="0.2">
      <c r="A208" s="686"/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</row>
    <row r="209" spans="1:11" s="683" customFormat="1" x14ac:dyDescent="0.2">
      <c r="A209" s="686"/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</row>
    <row r="210" spans="1:11" s="683" customFormat="1" x14ac:dyDescent="0.2">
      <c r="A210" s="686"/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</row>
    <row r="211" spans="1:11" s="683" customFormat="1" x14ac:dyDescent="0.2">
      <c r="A211" s="686"/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</row>
    <row r="212" spans="1:11" s="683" customFormat="1" x14ac:dyDescent="0.2">
      <c r="A212" s="686"/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</row>
    <row r="213" spans="1:11" s="683" customFormat="1" x14ac:dyDescent="0.2">
      <c r="A213" s="686"/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</row>
    <row r="214" spans="1:11" s="683" customFormat="1" x14ac:dyDescent="0.2">
      <c r="A214" s="686"/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</row>
    <row r="215" spans="1:11" s="683" customFormat="1" x14ac:dyDescent="0.2">
      <c r="A215" s="686"/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FINANZAS&amp;R52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zoomScalePageLayoutView="80" workbookViewId="0">
      <pane xSplit="1" ySplit="8" topLeftCell="F90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54.7109375" style="686" customWidth="1"/>
    <col min="2" max="2" width="17.140625" style="515" customWidth="1"/>
    <col min="3" max="3" width="15.85546875" style="515" customWidth="1"/>
    <col min="4" max="4" width="18.140625" style="515" customWidth="1"/>
    <col min="5" max="5" width="17.42578125" style="515" customWidth="1"/>
    <col min="6" max="6" width="19.42578125" style="515" customWidth="1"/>
    <col min="7" max="7" width="13.140625" style="515" customWidth="1"/>
    <col min="8" max="8" width="15.42578125" style="515" customWidth="1"/>
    <col min="9" max="9" width="13.42578125" style="515" customWidth="1"/>
    <col min="10" max="11" width="15.14062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1337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ESTATAL!A3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208</v>
      </c>
    </row>
    <row r="8" spans="1:18" s="691" customFormat="1" ht="51.75" x14ac:dyDescent="0.25">
      <c r="A8" s="702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 s="459"/>
    </row>
    <row r="9" spans="1:18" ht="15" x14ac:dyDescent="0.25">
      <c r="A9" s="692" t="s">
        <v>1127</v>
      </c>
      <c r="B9" s="690">
        <v>1495975.1697684522</v>
      </c>
      <c r="C9" s="690">
        <v>150062.09</v>
      </c>
      <c r="D9" s="690">
        <v>18693.72000000003</v>
      </c>
      <c r="E9" s="690">
        <v>1664730.9797684522</v>
      </c>
      <c r="F9" s="690">
        <v>152113.25</v>
      </c>
      <c r="G9" s="690">
        <v>740342.75</v>
      </c>
      <c r="H9" s="690">
        <v>740342.75</v>
      </c>
      <c r="I9" s="690"/>
      <c r="J9" s="690">
        <v>740342.75</v>
      </c>
      <c r="K9" s="690">
        <v>152113.25</v>
      </c>
      <c r="L9" s="696">
        <v>924388.22976845223</v>
      </c>
      <c r="M9"/>
      <c r="N9" s="683"/>
      <c r="O9" s="683"/>
      <c r="P9" s="683"/>
    </row>
    <row r="10" spans="1:18" ht="15" x14ac:dyDescent="0.25">
      <c r="A10" s="692" t="s">
        <v>1283</v>
      </c>
      <c r="B10" s="690">
        <v>0</v>
      </c>
      <c r="C10" s="690">
        <v>0</v>
      </c>
      <c r="D10" s="690">
        <v>370868.77999999997</v>
      </c>
      <c r="E10" s="690">
        <v>370868.77999999997</v>
      </c>
      <c r="F10" s="690">
        <v>0</v>
      </c>
      <c r="G10" s="690">
        <v>370868.77999999997</v>
      </c>
      <c r="H10" s="690">
        <v>370868.77999999997</v>
      </c>
      <c r="I10" s="690"/>
      <c r="J10" s="690">
        <v>370868.77999999997</v>
      </c>
      <c r="K10" s="690">
        <v>0</v>
      </c>
      <c r="L10" s="696">
        <v>0</v>
      </c>
      <c r="M10"/>
      <c r="N10" s="683"/>
      <c r="O10" s="683"/>
      <c r="P10" s="683"/>
    </row>
    <row r="11" spans="1:18" ht="15" x14ac:dyDescent="0.25">
      <c r="A11" s="703" t="s">
        <v>1284</v>
      </c>
      <c r="B11" s="690">
        <v>0</v>
      </c>
      <c r="C11" s="690">
        <v>0</v>
      </c>
      <c r="D11" s="690">
        <v>1531.4</v>
      </c>
      <c r="E11" s="690">
        <v>1531.4</v>
      </c>
      <c r="F11" s="690"/>
      <c r="G11" s="690">
        <v>1531.4</v>
      </c>
      <c r="H11" s="690">
        <v>1531.4</v>
      </c>
      <c r="I11" s="690"/>
      <c r="J11" s="690">
        <v>1531.4</v>
      </c>
      <c r="K11" s="690"/>
      <c r="L11" s="696">
        <v>0</v>
      </c>
      <c r="M11"/>
      <c r="N11" s="683"/>
      <c r="O11" s="683"/>
      <c r="P11" s="683"/>
    </row>
    <row r="12" spans="1:18" ht="15" x14ac:dyDescent="0.25">
      <c r="A12" s="703" t="s">
        <v>1285</v>
      </c>
      <c r="B12" s="690"/>
      <c r="C12" s="690">
        <v>0</v>
      </c>
      <c r="D12" s="690">
        <v>30364.54</v>
      </c>
      <c r="E12" s="690">
        <v>30364.54</v>
      </c>
      <c r="F12" s="690">
        <v>0</v>
      </c>
      <c r="G12" s="690">
        <v>30364.539999999994</v>
      </c>
      <c r="H12" s="690">
        <v>30364.539999999994</v>
      </c>
      <c r="I12" s="690"/>
      <c r="J12" s="690">
        <v>30364.539999999994</v>
      </c>
      <c r="K12" s="690"/>
      <c r="L12" s="696">
        <v>0</v>
      </c>
      <c r="M12"/>
      <c r="N12" s="683"/>
      <c r="O12" s="683"/>
      <c r="P12" s="683"/>
    </row>
    <row r="13" spans="1:18" ht="15" x14ac:dyDescent="0.25">
      <c r="A13" s="692" t="s">
        <v>1286</v>
      </c>
      <c r="B13" s="690">
        <v>763738.43348592101</v>
      </c>
      <c r="C13" s="690">
        <v>0</v>
      </c>
      <c r="D13" s="690">
        <v>138961.30000000005</v>
      </c>
      <c r="E13" s="690">
        <v>902699.73348592105</v>
      </c>
      <c r="F13" s="690">
        <v>0</v>
      </c>
      <c r="G13" s="690">
        <v>131339.27000000002</v>
      </c>
      <c r="H13" s="690">
        <v>131339.27000000002</v>
      </c>
      <c r="I13" s="690"/>
      <c r="J13" s="690">
        <v>131339.27000000002</v>
      </c>
      <c r="K13" s="690">
        <v>0</v>
      </c>
      <c r="L13" s="696">
        <v>771360.46348592103</v>
      </c>
      <c r="M13"/>
      <c r="N13" s="683"/>
      <c r="O13" s="683"/>
      <c r="P13" s="683"/>
    </row>
    <row r="14" spans="1:18" ht="15" x14ac:dyDescent="0.25">
      <c r="A14" s="692" t="s">
        <v>1322</v>
      </c>
      <c r="B14" s="690">
        <v>349780.1748000771</v>
      </c>
      <c r="C14" s="690">
        <v>150062.09</v>
      </c>
      <c r="D14" s="690">
        <v>-499842.26</v>
      </c>
      <c r="E14" s="690">
        <v>4.800077062100172E-3</v>
      </c>
      <c r="F14" s="690">
        <v>0</v>
      </c>
      <c r="G14" s="690">
        <v>0</v>
      </c>
      <c r="H14" s="690">
        <v>0</v>
      </c>
      <c r="I14" s="690"/>
      <c r="J14" s="690">
        <v>0</v>
      </c>
      <c r="K14" s="690">
        <v>0</v>
      </c>
      <c r="L14" s="696">
        <v>4.800077062100172E-3</v>
      </c>
      <c r="M14"/>
      <c r="N14" s="683"/>
      <c r="O14" s="683"/>
      <c r="P14" s="683"/>
    </row>
    <row r="15" spans="1:18" ht="15" x14ac:dyDescent="0.25">
      <c r="A15" s="692" t="s">
        <v>1338</v>
      </c>
      <c r="B15" s="690">
        <v>62734.032474655251</v>
      </c>
      <c r="C15" s="690">
        <v>0</v>
      </c>
      <c r="D15" s="690">
        <v>-42830.46</v>
      </c>
      <c r="E15" s="690">
        <v>19903.572474655251</v>
      </c>
      <c r="F15" s="690">
        <v>0</v>
      </c>
      <c r="G15" s="690">
        <v>19903.57</v>
      </c>
      <c r="H15" s="690">
        <v>19903.57</v>
      </c>
      <c r="I15" s="690"/>
      <c r="J15" s="690">
        <v>19903.57</v>
      </c>
      <c r="K15" s="690">
        <v>0</v>
      </c>
      <c r="L15" s="696">
        <v>2.4746552517171949E-3</v>
      </c>
      <c r="M15"/>
      <c r="N15" s="683"/>
      <c r="O15" s="683"/>
      <c r="P15" s="683"/>
    </row>
    <row r="16" spans="1:18" ht="15" x14ac:dyDescent="0.25">
      <c r="A16" s="703" t="s">
        <v>1289</v>
      </c>
      <c r="B16" s="690"/>
      <c r="C16" s="690">
        <v>0</v>
      </c>
      <c r="D16" s="690">
        <v>146</v>
      </c>
      <c r="E16" s="690">
        <v>146</v>
      </c>
      <c r="F16" s="690">
        <v>0</v>
      </c>
      <c r="G16" s="690">
        <v>146</v>
      </c>
      <c r="H16" s="690">
        <v>146</v>
      </c>
      <c r="I16" s="690"/>
      <c r="J16" s="690">
        <v>146</v>
      </c>
      <c r="K16" s="690"/>
      <c r="L16" s="696">
        <v>0</v>
      </c>
      <c r="M16"/>
      <c r="N16" s="683"/>
      <c r="O16" s="683"/>
      <c r="P16" s="683"/>
    </row>
    <row r="17" spans="1:16" ht="15" x14ac:dyDescent="0.25">
      <c r="A17" s="692" t="s">
        <v>1330</v>
      </c>
      <c r="B17" s="690">
        <v>319722.52900779888</v>
      </c>
      <c r="C17" s="690">
        <v>0</v>
      </c>
      <c r="D17" s="690">
        <v>-166694.76999999999</v>
      </c>
      <c r="E17" s="690">
        <v>153027.75900779889</v>
      </c>
      <c r="F17" s="690">
        <v>152113.25</v>
      </c>
      <c r="G17" s="690">
        <v>0</v>
      </c>
      <c r="H17" s="690">
        <v>0</v>
      </c>
      <c r="I17" s="690"/>
      <c r="J17" s="690">
        <v>0</v>
      </c>
      <c r="K17" s="690">
        <v>152113.25</v>
      </c>
      <c r="L17" s="696">
        <v>153027.75900779889</v>
      </c>
      <c r="M17"/>
      <c r="N17" s="683"/>
      <c r="O17" s="683"/>
      <c r="P17" s="683"/>
    </row>
    <row r="18" spans="1:16" ht="15" x14ac:dyDescent="0.25">
      <c r="A18" s="699" t="s">
        <v>1331</v>
      </c>
      <c r="B18" s="690"/>
      <c r="C18" s="690">
        <v>0</v>
      </c>
      <c r="D18" s="690">
        <v>15479.880000000001</v>
      </c>
      <c r="E18" s="690">
        <v>15479.880000000001</v>
      </c>
      <c r="F18" s="690"/>
      <c r="G18" s="690">
        <v>15479.88</v>
      </c>
      <c r="H18" s="690">
        <v>15479.88</v>
      </c>
      <c r="I18" s="690"/>
      <c r="J18" s="690">
        <v>15479.88</v>
      </c>
      <c r="K18" s="690">
        <v>0</v>
      </c>
      <c r="L18" s="696">
        <v>0</v>
      </c>
      <c r="M18"/>
      <c r="N18" s="683"/>
      <c r="O18" s="683"/>
      <c r="P18" s="683"/>
    </row>
    <row r="19" spans="1:16" ht="15" x14ac:dyDescent="0.25">
      <c r="A19" s="699" t="s">
        <v>1332</v>
      </c>
      <c r="B19" s="690"/>
      <c r="C19" s="690">
        <v>0</v>
      </c>
      <c r="D19" s="690">
        <v>3012.05</v>
      </c>
      <c r="E19" s="690">
        <v>3012.05</v>
      </c>
      <c r="F19" s="690"/>
      <c r="G19" s="690">
        <v>3012.0499999999993</v>
      </c>
      <c r="H19" s="690">
        <v>3012.0499999999993</v>
      </c>
      <c r="I19" s="690"/>
      <c r="J19" s="690">
        <v>3012.0499999999993</v>
      </c>
      <c r="K19" s="690">
        <v>0</v>
      </c>
      <c r="L19" s="696">
        <v>0</v>
      </c>
      <c r="M19"/>
      <c r="N19" s="683"/>
      <c r="O19" s="683"/>
      <c r="P19" s="683"/>
    </row>
    <row r="20" spans="1:16" ht="15" x14ac:dyDescent="0.25">
      <c r="A20" s="699" t="s">
        <v>1334</v>
      </c>
      <c r="B20" s="690"/>
      <c r="C20" s="690">
        <v>0</v>
      </c>
      <c r="D20" s="690">
        <v>167697.26</v>
      </c>
      <c r="E20" s="690">
        <v>167697.26</v>
      </c>
      <c r="F20" s="690">
        <v>0</v>
      </c>
      <c r="G20" s="690">
        <v>167697.26</v>
      </c>
      <c r="H20" s="690">
        <v>167697.26</v>
      </c>
      <c r="I20" s="690"/>
      <c r="J20" s="690">
        <v>167697.26</v>
      </c>
      <c r="K20" s="690"/>
      <c r="L20" s="696">
        <v>0</v>
      </c>
      <c r="M20"/>
      <c r="N20" s="683"/>
      <c r="O20" s="683"/>
      <c r="P20" s="683"/>
    </row>
    <row r="21" spans="1:16" ht="15" x14ac:dyDescent="0.25">
      <c r="A21" s="692" t="s">
        <v>1136</v>
      </c>
      <c r="B21" s="690">
        <v>2855343.1854828224</v>
      </c>
      <c r="C21" s="690">
        <v>0</v>
      </c>
      <c r="D21" s="690">
        <v>-10998.169999999998</v>
      </c>
      <c r="E21" s="690">
        <v>2844345.015482822</v>
      </c>
      <c r="F21" s="690">
        <v>0</v>
      </c>
      <c r="G21" s="690">
        <v>1214518.52</v>
      </c>
      <c r="H21" s="690">
        <v>1214518.52</v>
      </c>
      <c r="I21" s="690"/>
      <c r="J21" s="690">
        <v>1214518.52</v>
      </c>
      <c r="K21" s="690">
        <v>0</v>
      </c>
      <c r="L21" s="696">
        <v>1629826.4954828224</v>
      </c>
      <c r="M21"/>
      <c r="N21" s="683"/>
      <c r="O21" s="683"/>
      <c r="P21" s="683"/>
    </row>
    <row r="22" spans="1:16" ht="15" x14ac:dyDescent="0.25">
      <c r="A22" s="699" t="s">
        <v>1339</v>
      </c>
      <c r="B22" s="690">
        <v>387095.72130972368</v>
      </c>
      <c r="C22" s="690">
        <v>0</v>
      </c>
      <c r="D22" s="690">
        <v>-9466.77</v>
      </c>
      <c r="E22" s="690">
        <v>377628.95130972366</v>
      </c>
      <c r="F22" s="690"/>
      <c r="G22" s="690">
        <v>128137.8199999998</v>
      </c>
      <c r="H22" s="690">
        <v>128137.8199999998</v>
      </c>
      <c r="I22" s="690"/>
      <c r="J22" s="690">
        <v>128137.8199999998</v>
      </c>
      <c r="K22" s="690">
        <v>0</v>
      </c>
      <c r="L22" s="696">
        <v>249491.13130972386</v>
      </c>
      <c r="M22"/>
      <c r="N22" s="683"/>
      <c r="O22" s="683"/>
      <c r="P22" s="683"/>
    </row>
    <row r="23" spans="1:16" ht="15" x14ac:dyDescent="0.25">
      <c r="A23" s="699" t="s">
        <v>1340</v>
      </c>
      <c r="B23" s="690">
        <v>388624.64064942102</v>
      </c>
      <c r="C23" s="690">
        <v>0</v>
      </c>
      <c r="D23" s="690">
        <v>0</v>
      </c>
      <c r="E23" s="690">
        <v>388624.64064942102</v>
      </c>
      <c r="F23" s="690">
        <v>0</v>
      </c>
      <c r="G23" s="690">
        <v>77695.989999999962</v>
      </c>
      <c r="H23" s="690">
        <v>77695.989999999962</v>
      </c>
      <c r="I23" s="690"/>
      <c r="J23" s="690">
        <v>77695.989999999962</v>
      </c>
      <c r="K23" s="690">
        <v>0</v>
      </c>
      <c r="L23" s="696">
        <v>310928.65064942103</v>
      </c>
      <c r="M23"/>
      <c r="N23" s="683"/>
      <c r="O23" s="683"/>
      <c r="P23" s="683"/>
    </row>
    <row r="24" spans="1:16" ht="15" x14ac:dyDescent="0.25">
      <c r="A24" s="699" t="s">
        <v>1341</v>
      </c>
      <c r="B24" s="690">
        <v>20399.002769119943</v>
      </c>
      <c r="C24" s="690">
        <v>0</v>
      </c>
      <c r="D24" s="690">
        <v>537</v>
      </c>
      <c r="E24" s="690">
        <v>20936.002769119943</v>
      </c>
      <c r="F24" s="690">
        <v>0</v>
      </c>
      <c r="G24" s="690">
        <v>20936</v>
      </c>
      <c r="H24" s="690">
        <v>20936</v>
      </c>
      <c r="I24" s="690"/>
      <c r="J24" s="690">
        <v>20936</v>
      </c>
      <c r="K24" s="690">
        <v>0</v>
      </c>
      <c r="L24" s="696">
        <v>2.7691199429682456E-3</v>
      </c>
      <c r="M24"/>
      <c r="N24" s="683"/>
      <c r="O24" s="683"/>
      <c r="P24" s="683"/>
    </row>
    <row r="25" spans="1:16" ht="15" x14ac:dyDescent="0.25">
      <c r="A25" s="699" t="s">
        <v>1292</v>
      </c>
      <c r="B25" s="690">
        <v>147244.82344805705</v>
      </c>
      <c r="C25" s="690">
        <v>0</v>
      </c>
      <c r="D25" s="690">
        <v>-19631.900000000001</v>
      </c>
      <c r="E25" s="690">
        <v>127612.92344805706</v>
      </c>
      <c r="F25" s="690">
        <v>0</v>
      </c>
      <c r="G25" s="690">
        <v>89549.010000000038</v>
      </c>
      <c r="H25" s="690">
        <v>89549.010000000038</v>
      </c>
      <c r="I25" s="690"/>
      <c r="J25" s="690">
        <v>89549.010000000038</v>
      </c>
      <c r="K25" s="690">
        <v>0</v>
      </c>
      <c r="L25" s="696">
        <v>38063.913448057021</v>
      </c>
      <c r="M25"/>
      <c r="N25" s="683"/>
      <c r="O25" s="683"/>
      <c r="P25" s="683"/>
    </row>
    <row r="26" spans="1:16" ht="15" x14ac:dyDescent="0.25">
      <c r="A26" s="699" t="s">
        <v>1342</v>
      </c>
      <c r="B26" s="690">
        <v>14476.954997759309</v>
      </c>
      <c r="C26" s="690">
        <v>0</v>
      </c>
      <c r="D26" s="690">
        <v>-2068.4</v>
      </c>
      <c r="E26" s="690">
        <v>12408.554997759309</v>
      </c>
      <c r="F26" s="690">
        <v>0</v>
      </c>
      <c r="G26" s="690">
        <v>0</v>
      </c>
      <c r="H26" s="690">
        <v>0</v>
      </c>
      <c r="I26" s="690"/>
      <c r="J26" s="690">
        <v>0</v>
      </c>
      <c r="K26" s="690">
        <v>0</v>
      </c>
      <c r="L26" s="696">
        <v>12408.554997759309</v>
      </c>
      <c r="M26"/>
      <c r="N26" s="683"/>
      <c r="O26" s="683"/>
      <c r="P26" s="683"/>
    </row>
    <row r="27" spans="1:16" ht="15" x14ac:dyDescent="0.25">
      <c r="A27" s="699" t="s">
        <v>1293</v>
      </c>
      <c r="B27" s="690">
        <v>284025.2669417382</v>
      </c>
      <c r="C27" s="690">
        <v>0</v>
      </c>
      <c r="D27" s="690">
        <v>-427.7</v>
      </c>
      <c r="E27" s="690">
        <v>283597.56694173819</v>
      </c>
      <c r="F27" s="690">
        <v>0</v>
      </c>
      <c r="G27" s="690">
        <v>177580.35</v>
      </c>
      <c r="H27" s="690">
        <v>177580.35</v>
      </c>
      <c r="I27" s="690"/>
      <c r="J27" s="690">
        <v>177580.35</v>
      </c>
      <c r="K27" s="690">
        <v>0</v>
      </c>
      <c r="L27" s="696">
        <v>106017.21694173818</v>
      </c>
      <c r="M27"/>
      <c r="N27" s="683"/>
      <c r="O27" s="683"/>
      <c r="P27" s="683"/>
    </row>
    <row r="28" spans="1:16" ht="15" x14ac:dyDescent="0.25">
      <c r="A28" s="699" t="s">
        <v>1294</v>
      </c>
      <c r="B28" s="690">
        <v>2868.4002085769416</v>
      </c>
      <c r="C28" s="690">
        <v>0</v>
      </c>
      <c r="D28" s="690">
        <v>0</v>
      </c>
      <c r="E28" s="690">
        <v>2868.4002085769416</v>
      </c>
      <c r="F28" s="690">
        <v>0</v>
      </c>
      <c r="G28" s="690">
        <v>1144</v>
      </c>
      <c r="H28" s="690">
        <v>1144</v>
      </c>
      <c r="I28" s="690"/>
      <c r="J28" s="690">
        <v>1144</v>
      </c>
      <c r="K28" s="690">
        <v>0</v>
      </c>
      <c r="L28" s="696">
        <v>1724.4002085769416</v>
      </c>
      <c r="M28"/>
      <c r="N28" s="683"/>
      <c r="O28" s="683"/>
      <c r="P28" s="683"/>
    </row>
    <row r="29" spans="1:16" ht="15" x14ac:dyDescent="0.25">
      <c r="A29" s="699" t="s">
        <v>1295</v>
      </c>
      <c r="B29" s="690">
        <v>23726.749358263853</v>
      </c>
      <c r="C29" s="690">
        <v>0</v>
      </c>
      <c r="D29" s="690">
        <v>-8733.5300000000007</v>
      </c>
      <c r="E29" s="690">
        <v>14993.219358263852</v>
      </c>
      <c r="F29" s="690">
        <v>0</v>
      </c>
      <c r="G29" s="690">
        <v>1566</v>
      </c>
      <c r="H29" s="690">
        <v>1566</v>
      </c>
      <c r="I29" s="690"/>
      <c r="J29" s="690">
        <v>1566</v>
      </c>
      <c r="K29" s="690">
        <v>0</v>
      </c>
      <c r="L29" s="696">
        <v>13427.219358263852</v>
      </c>
      <c r="M29"/>
      <c r="N29" s="683"/>
      <c r="O29" s="683"/>
      <c r="P29" s="683"/>
    </row>
    <row r="30" spans="1:16" ht="15" x14ac:dyDescent="0.25">
      <c r="A30" s="699" t="s">
        <v>1296</v>
      </c>
      <c r="B30" s="690">
        <v>9300.925983158897</v>
      </c>
      <c r="C30" s="690">
        <v>0</v>
      </c>
      <c r="D30" s="690">
        <v>6854.33</v>
      </c>
      <c r="E30" s="690">
        <v>16155.255983158897</v>
      </c>
      <c r="F30" s="690">
        <v>0</v>
      </c>
      <c r="G30" s="690">
        <v>16155.259999999998</v>
      </c>
      <c r="H30" s="690">
        <v>16155.259999999998</v>
      </c>
      <c r="I30" s="690"/>
      <c r="J30" s="690">
        <v>16155.259999999998</v>
      </c>
      <c r="K30" s="690">
        <v>0</v>
      </c>
      <c r="L30" s="696">
        <v>-4.0168411014747107E-3</v>
      </c>
      <c r="M30"/>
      <c r="N30" s="683"/>
      <c r="O30" s="683"/>
      <c r="P30" s="683"/>
    </row>
    <row r="31" spans="1:16" ht="15" x14ac:dyDescent="0.25">
      <c r="A31" s="699" t="s">
        <v>1343</v>
      </c>
      <c r="B31" s="690">
        <v>3926.2380411964914</v>
      </c>
      <c r="C31" s="690">
        <v>0</v>
      </c>
      <c r="D31" s="690">
        <v>0</v>
      </c>
      <c r="E31" s="690">
        <v>3926.2380411964914</v>
      </c>
      <c r="F31" s="690">
        <v>0</v>
      </c>
      <c r="G31" s="690">
        <v>748.5</v>
      </c>
      <c r="H31" s="690">
        <v>748.5</v>
      </c>
      <c r="I31" s="690"/>
      <c r="J31" s="690">
        <v>748.5</v>
      </c>
      <c r="K31" s="690">
        <v>0</v>
      </c>
      <c r="L31" s="696">
        <v>3177.7380411964914</v>
      </c>
      <c r="M31"/>
      <c r="N31" s="683"/>
      <c r="O31" s="683"/>
      <c r="P31" s="683"/>
    </row>
    <row r="32" spans="1:16" ht="15" x14ac:dyDescent="0.25">
      <c r="A32" s="699" t="s">
        <v>1344</v>
      </c>
      <c r="B32" s="690">
        <v>7179.3827546643788</v>
      </c>
      <c r="C32" s="690">
        <v>0</v>
      </c>
      <c r="D32" s="690">
        <v>0</v>
      </c>
      <c r="E32" s="690">
        <v>7179.3827546643788</v>
      </c>
      <c r="F32" s="690">
        <v>0</v>
      </c>
      <c r="G32" s="690">
        <v>6937.21</v>
      </c>
      <c r="H32" s="690">
        <v>6937.21</v>
      </c>
      <c r="I32" s="690"/>
      <c r="J32" s="690">
        <v>6937.21</v>
      </c>
      <c r="K32" s="690">
        <v>0</v>
      </c>
      <c r="L32" s="696">
        <v>242.17275466437877</v>
      </c>
      <c r="M32"/>
      <c r="N32" s="683"/>
      <c r="O32" s="683"/>
      <c r="P32" s="683"/>
    </row>
    <row r="33" spans="1:16" ht="15" x14ac:dyDescent="0.25">
      <c r="A33" s="699" t="s">
        <v>1297</v>
      </c>
      <c r="B33" s="690">
        <v>48527.814660446995</v>
      </c>
      <c r="C33" s="690">
        <v>0</v>
      </c>
      <c r="D33" s="690">
        <v>-25412.75</v>
      </c>
      <c r="E33" s="690">
        <v>23115.064660446995</v>
      </c>
      <c r="F33" s="690">
        <v>0</v>
      </c>
      <c r="G33" s="690">
        <v>8367.68</v>
      </c>
      <c r="H33" s="690">
        <v>8367.68</v>
      </c>
      <c r="I33" s="690"/>
      <c r="J33" s="690">
        <v>8367.68</v>
      </c>
      <c r="K33" s="690">
        <v>0</v>
      </c>
      <c r="L33" s="696">
        <v>14747.384660446995</v>
      </c>
      <c r="M33"/>
      <c r="N33" s="683"/>
      <c r="O33" s="683"/>
      <c r="P33" s="683"/>
    </row>
    <row r="34" spans="1:16" ht="15" x14ac:dyDescent="0.25">
      <c r="A34" s="699" t="s">
        <v>1298</v>
      </c>
      <c r="B34" s="690">
        <v>28071.260837239392</v>
      </c>
      <c r="C34" s="690">
        <v>0</v>
      </c>
      <c r="D34" s="690">
        <v>34387.159999999996</v>
      </c>
      <c r="E34" s="690">
        <v>62458.420837239391</v>
      </c>
      <c r="F34" s="690">
        <v>0</v>
      </c>
      <c r="G34" s="690">
        <v>62458.420000000006</v>
      </c>
      <c r="H34" s="690">
        <v>62458.420000000006</v>
      </c>
      <c r="I34" s="690"/>
      <c r="J34" s="690">
        <v>62458.420000000006</v>
      </c>
      <c r="K34" s="690">
        <v>0</v>
      </c>
      <c r="L34" s="696">
        <v>8.3723938587354496E-4</v>
      </c>
      <c r="M34"/>
      <c r="N34" s="683"/>
      <c r="O34" s="683"/>
      <c r="P34" s="683"/>
    </row>
    <row r="35" spans="1:16" ht="15" x14ac:dyDescent="0.25">
      <c r="A35" s="699" t="s">
        <v>1345</v>
      </c>
      <c r="B35" s="690">
        <v>154337.03097721239</v>
      </c>
      <c r="C35" s="690">
        <v>0</v>
      </c>
      <c r="D35" s="690">
        <v>0</v>
      </c>
      <c r="E35" s="690">
        <v>154337.03097721239</v>
      </c>
      <c r="F35" s="690">
        <v>0</v>
      </c>
      <c r="G35" s="690">
        <v>16696.060000000001</v>
      </c>
      <c r="H35" s="690">
        <v>16696.060000000001</v>
      </c>
      <c r="I35" s="690"/>
      <c r="J35" s="690">
        <v>16696.060000000001</v>
      </c>
      <c r="K35" s="690">
        <v>0</v>
      </c>
      <c r="L35" s="696">
        <v>137640.97097721239</v>
      </c>
      <c r="M35"/>
      <c r="N35" s="683"/>
      <c r="O35" s="683"/>
      <c r="P35" s="683"/>
    </row>
    <row r="36" spans="1:16" ht="15" x14ac:dyDescent="0.25">
      <c r="A36" s="699" t="s">
        <v>1346</v>
      </c>
      <c r="B36" s="690">
        <v>244246.54096329652</v>
      </c>
      <c r="C36" s="690">
        <v>0</v>
      </c>
      <c r="D36" s="690">
        <v>-8974.41</v>
      </c>
      <c r="E36" s="690">
        <v>235272.13096329651</v>
      </c>
      <c r="F36" s="690">
        <v>0</v>
      </c>
      <c r="G36" s="690">
        <v>202039.02000000005</v>
      </c>
      <c r="H36" s="690">
        <v>202039.02000000005</v>
      </c>
      <c r="I36" s="690"/>
      <c r="J36" s="690">
        <v>202039.02000000005</v>
      </c>
      <c r="K36" s="690">
        <v>0</v>
      </c>
      <c r="L36" s="696">
        <v>33233.110963296465</v>
      </c>
      <c r="M36"/>
      <c r="N36" s="683"/>
      <c r="O36" s="683"/>
      <c r="P36" s="683"/>
    </row>
    <row r="37" spans="1:16" ht="15" x14ac:dyDescent="0.25">
      <c r="A37" s="699" t="s">
        <v>1347</v>
      </c>
      <c r="B37" s="690">
        <v>3957.2523041179838</v>
      </c>
      <c r="C37" s="690">
        <v>0</v>
      </c>
      <c r="D37" s="690">
        <v>0</v>
      </c>
      <c r="E37" s="690">
        <v>3957.2523041179838</v>
      </c>
      <c r="F37" s="690">
        <v>0</v>
      </c>
      <c r="G37" s="690">
        <v>0</v>
      </c>
      <c r="H37" s="690">
        <v>0</v>
      </c>
      <c r="I37" s="690"/>
      <c r="J37" s="690">
        <v>0</v>
      </c>
      <c r="K37" s="690">
        <v>0</v>
      </c>
      <c r="L37" s="696">
        <v>3957.2523041179838</v>
      </c>
      <c r="M37"/>
      <c r="N37" s="683"/>
      <c r="O37" s="683"/>
      <c r="P37" s="683"/>
    </row>
    <row r="38" spans="1:16" ht="15" x14ac:dyDescent="0.25">
      <c r="A38" s="699" t="s">
        <v>1348</v>
      </c>
      <c r="B38" s="690">
        <v>273.26080303801371</v>
      </c>
      <c r="C38" s="690">
        <v>0</v>
      </c>
      <c r="D38" s="690">
        <v>0</v>
      </c>
      <c r="E38" s="690">
        <v>273.26080303801371</v>
      </c>
      <c r="F38" s="690">
        <v>0</v>
      </c>
      <c r="G38" s="690">
        <v>0</v>
      </c>
      <c r="H38" s="690">
        <v>0</v>
      </c>
      <c r="I38" s="690"/>
      <c r="J38" s="690">
        <v>0</v>
      </c>
      <c r="K38" s="690">
        <v>0</v>
      </c>
      <c r="L38" s="696">
        <v>273.26080303801371</v>
      </c>
      <c r="M38"/>
      <c r="N38" s="683"/>
      <c r="O38" s="683"/>
      <c r="P38" s="683"/>
    </row>
    <row r="39" spans="1:16" ht="15" x14ac:dyDescent="0.25">
      <c r="A39" s="699" t="s">
        <v>1349</v>
      </c>
      <c r="B39" s="690">
        <v>64872.617575217781</v>
      </c>
      <c r="C39" s="690">
        <v>0</v>
      </c>
      <c r="D39" s="690">
        <v>0</v>
      </c>
      <c r="E39" s="690">
        <v>64872.617575217781</v>
      </c>
      <c r="F39" s="690">
        <v>0</v>
      </c>
      <c r="G39" s="690">
        <v>0</v>
      </c>
      <c r="H39" s="690">
        <v>0</v>
      </c>
      <c r="I39" s="690"/>
      <c r="J39" s="690">
        <v>0</v>
      </c>
      <c r="K39" s="690">
        <v>0</v>
      </c>
      <c r="L39" s="696">
        <v>64872.617575217781</v>
      </c>
      <c r="M39"/>
      <c r="N39" s="683"/>
      <c r="O39" s="683"/>
      <c r="P39" s="683"/>
    </row>
    <row r="40" spans="1:16" ht="15" x14ac:dyDescent="0.25">
      <c r="A40" s="699" t="s">
        <v>1350</v>
      </c>
      <c r="B40" s="690">
        <v>20179.388258702889</v>
      </c>
      <c r="C40" s="690">
        <v>0</v>
      </c>
      <c r="D40" s="690">
        <v>0</v>
      </c>
      <c r="E40" s="690">
        <v>20179.388258702889</v>
      </c>
      <c r="F40" s="690">
        <v>0</v>
      </c>
      <c r="G40" s="690">
        <v>5786.8600000000006</v>
      </c>
      <c r="H40" s="690">
        <v>5786.8600000000006</v>
      </c>
      <c r="I40" s="690"/>
      <c r="J40" s="690">
        <v>5786.8600000000006</v>
      </c>
      <c r="K40" s="690">
        <v>0</v>
      </c>
      <c r="L40" s="696">
        <v>14392.528258702889</v>
      </c>
      <c r="M40"/>
      <c r="N40" s="683"/>
      <c r="O40" s="683"/>
      <c r="P40" s="683"/>
    </row>
    <row r="41" spans="1:16" x14ac:dyDescent="0.2">
      <c r="A41" s="699" t="s">
        <v>1351</v>
      </c>
      <c r="B41" s="690">
        <v>198316.93224653296</v>
      </c>
      <c r="C41" s="690">
        <v>0</v>
      </c>
      <c r="D41" s="690">
        <v>-17792.34</v>
      </c>
      <c r="E41" s="690">
        <v>180524.59224653296</v>
      </c>
      <c r="F41" s="690">
        <v>0</v>
      </c>
      <c r="G41" s="690">
        <v>119512.40000000001</v>
      </c>
      <c r="H41" s="690">
        <v>119512.40000000001</v>
      </c>
      <c r="I41" s="690"/>
      <c r="J41" s="690">
        <v>119512.40000000001</v>
      </c>
      <c r="K41" s="690">
        <v>0</v>
      </c>
      <c r="L41" s="696">
        <v>61012.192246532955</v>
      </c>
      <c r="M41" s="683"/>
      <c r="N41" s="683"/>
      <c r="O41" s="683"/>
      <c r="P41" s="683"/>
    </row>
    <row r="42" spans="1:16" x14ac:dyDescent="0.2">
      <c r="A42" s="699" t="s">
        <v>1352</v>
      </c>
      <c r="B42" s="690">
        <v>10977.372627563889</v>
      </c>
      <c r="C42" s="690">
        <v>0</v>
      </c>
      <c r="D42" s="690">
        <v>0</v>
      </c>
      <c r="E42" s="690">
        <v>10977.372627563889</v>
      </c>
      <c r="F42" s="690">
        <v>0</v>
      </c>
      <c r="G42" s="690">
        <v>8201.2000000000007</v>
      </c>
      <c r="H42" s="690">
        <v>8201.2000000000007</v>
      </c>
      <c r="I42" s="690"/>
      <c r="J42" s="690">
        <v>8201.2000000000007</v>
      </c>
      <c r="K42" s="690">
        <v>0</v>
      </c>
      <c r="L42" s="696">
        <v>2776.1726275638885</v>
      </c>
      <c r="M42" s="683"/>
      <c r="N42" s="683"/>
      <c r="O42" s="683"/>
      <c r="P42" s="683"/>
    </row>
    <row r="43" spans="1:16" x14ac:dyDescent="0.2">
      <c r="A43" s="699" t="s">
        <v>1299</v>
      </c>
      <c r="B43" s="690">
        <v>474885.63246493146</v>
      </c>
      <c r="C43" s="690">
        <v>0</v>
      </c>
      <c r="D43" s="690">
        <v>0</v>
      </c>
      <c r="E43" s="690">
        <v>474885.63246493146</v>
      </c>
      <c r="F43" s="690">
        <v>0</v>
      </c>
      <c r="G43" s="690">
        <v>39341.700000000004</v>
      </c>
      <c r="H43" s="690">
        <v>39341.700000000004</v>
      </c>
      <c r="I43" s="690"/>
      <c r="J43" s="690">
        <v>39341.700000000004</v>
      </c>
      <c r="K43" s="690">
        <v>0</v>
      </c>
      <c r="L43" s="696">
        <v>435543.93246493145</v>
      </c>
      <c r="M43" s="683"/>
      <c r="N43" s="683"/>
      <c r="O43" s="683"/>
      <c r="P43" s="683"/>
    </row>
    <row r="44" spans="1:16" x14ac:dyDescent="0.2">
      <c r="A44" s="699" t="s">
        <v>1353</v>
      </c>
      <c r="B44" s="690">
        <v>29187.774302413116</v>
      </c>
      <c r="C44" s="690">
        <v>0</v>
      </c>
      <c r="D44" s="690">
        <v>0</v>
      </c>
      <c r="E44" s="690">
        <v>29187.774302413116</v>
      </c>
      <c r="F44" s="690">
        <v>0</v>
      </c>
      <c r="G44" s="690">
        <v>4734.18</v>
      </c>
      <c r="H44" s="690">
        <v>4734.18</v>
      </c>
      <c r="I44" s="690"/>
      <c r="J44" s="690">
        <v>4734.18</v>
      </c>
      <c r="K44" s="690">
        <v>0</v>
      </c>
      <c r="L44" s="696">
        <v>24453.594302413116</v>
      </c>
      <c r="M44" s="683"/>
      <c r="N44" s="683"/>
      <c r="O44" s="683"/>
      <c r="P44" s="683"/>
    </row>
    <row r="45" spans="1:16" x14ac:dyDescent="0.2">
      <c r="A45" s="699" t="s">
        <v>1354</v>
      </c>
      <c r="B45" s="690">
        <v>87895.25934283153</v>
      </c>
      <c r="C45" s="690">
        <v>0</v>
      </c>
      <c r="D45" s="690">
        <v>17792.34</v>
      </c>
      <c r="E45" s="690">
        <v>105687.59934283153</v>
      </c>
      <c r="F45" s="690">
        <v>0</v>
      </c>
      <c r="G45" s="690">
        <v>105687.6</v>
      </c>
      <c r="H45" s="690">
        <v>105687.6</v>
      </c>
      <c r="I45" s="690"/>
      <c r="J45" s="690">
        <v>105687.6</v>
      </c>
      <c r="K45" s="690">
        <v>0</v>
      </c>
      <c r="L45" s="696">
        <v>-6.571684789378196E-4</v>
      </c>
      <c r="M45" s="683"/>
      <c r="N45" s="683"/>
      <c r="O45" s="683"/>
      <c r="P45" s="683"/>
    </row>
    <row r="46" spans="1:16" x14ac:dyDescent="0.2">
      <c r="A46" s="699" t="s">
        <v>1355</v>
      </c>
      <c r="B46" s="690">
        <v>11259.015663823928</v>
      </c>
      <c r="C46" s="690">
        <v>0</v>
      </c>
      <c r="D46" s="690">
        <v>0</v>
      </c>
      <c r="E46" s="690">
        <v>11259.015663823928</v>
      </c>
      <c r="F46" s="690">
        <v>0</v>
      </c>
      <c r="G46" s="690">
        <v>2158</v>
      </c>
      <c r="H46" s="690">
        <v>2158</v>
      </c>
      <c r="I46" s="690"/>
      <c r="J46" s="690">
        <v>2158</v>
      </c>
      <c r="K46" s="690">
        <v>0</v>
      </c>
      <c r="L46" s="696">
        <v>9101.0156638239278</v>
      </c>
      <c r="M46" s="683"/>
      <c r="N46" s="683"/>
      <c r="O46" s="683"/>
      <c r="P46" s="683"/>
    </row>
    <row r="47" spans="1:16" x14ac:dyDescent="0.2">
      <c r="A47" s="699" t="s">
        <v>1356</v>
      </c>
      <c r="B47" s="690">
        <v>6304.2776062849725</v>
      </c>
      <c r="C47" s="690">
        <v>0</v>
      </c>
      <c r="D47" s="690">
        <v>0</v>
      </c>
      <c r="E47" s="690">
        <v>6304.2776062849725</v>
      </c>
      <c r="F47" s="690">
        <v>0</v>
      </c>
      <c r="G47" s="690">
        <v>3650.3299999999995</v>
      </c>
      <c r="H47" s="690">
        <v>3650.3299999999995</v>
      </c>
      <c r="I47" s="690"/>
      <c r="J47" s="690">
        <v>3650.3299999999995</v>
      </c>
      <c r="K47" s="690">
        <v>0</v>
      </c>
      <c r="L47" s="696">
        <v>2653.9476062849731</v>
      </c>
      <c r="M47" s="683"/>
      <c r="N47" s="683"/>
      <c r="O47" s="683"/>
      <c r="P47" s="683"/>
    </row>
    <row r="48" spans="1:16" x14ac:dyDescent="0.2">
      <c r="A48" s="699" t="s">
        <v>1357</v>
      </c>
      <c r="B48" s="690">
        <v>61167.670491082747</v>
      </c>
      <c r="C48" s="690">
        <v>0</v>
      </c>
      <c r="D48" s="690">
        <v>0</v>
      </c>
      <c r="E48" s="690">
        <v>61167.670491082747</v>
      </c>
      <c r="F48" s="690">
        <v>0</v>
      </c>
      <c r="G48" s="690">
        <v>43133.47</v>
      </c>
      <c r="H48" s="690">
        <v>43133.47</v>
      </c>
      <c r="I48" s="690"/>
      <c r="J48" s="690">
        <v>43133.47</v>
      </c>
      <c r="K48" s="690">
        <v>0</v>
      </c>
      <c r="L48" s="696">
        <v>18034.200491082745</v>
      </c>
      <c r="M48" s="683"/>
      <c r="N48" s="683"/>
      <c r="O48" s="683"/>
      <c r="P48" s="683"/>
    </row>
    <row r="49" spans="1:16" x14ac:dyDescent="0.2">
      <c r="A49" s="699" t="s">
        <v>1300</v>
      </c>
      <c r="B49" s="690">
        <v>36351.230813955648</v>
      </c>
      <c r="C49" s="690">
        <v>0</v>
      </c>
      <c r="D49" s="690">
        <v>0</v>
      </c>
      <c r="E49" s="690">
        <v>36351.230813955648</v>
      </c>
      <c r="F49" s="690">
        <v>0</v>
      </c>
      <c r="G49" s="690">
        <v>24931.19</v>
      </c>
      <c r="H49" s="690">
        <v>24931.19</v>
      </c>
      <c r="I49" s="690"/>
      <c r="J49" s="690">
        <v>24931.19</v>
      </c>
      <c r="K49" s="690">
        <v>0</v>
      </c>
      <c r="L49" s="696">
        <v>11420.040813955649</v>
      </c>
      <c r="M49" s="683"/>
      <c r="N49" s="683"/>
      <c r="O49" s="683"/>
      <c r="P49" s="683"/>
    </row>
    <row r="50" spans="1:16" x14ac:dyDescent="0.2">
      <c r="A50" s="699" t="s">
        <v>1358</v>
      </c>
      <c r="B50" s="690">
        <v>55597.676515047162</v>
      </c>
      <c r="C50" s="690">
        <v>0</v>
      </c>
      <c r="D50" s="690">
        <v>0</v>
      </c>
      <c r="E50" s="690">
        <v>55597.676515047162</v>
      </c>
      <c r="F50" s="690">
        <v>0</v>
      </c>
      <c r="G50" s="690">
        <v>18373.18</v>
      </c>
      <c r="H50" s="690">
        <v>18373.18</v>
      </c>
      <c r="I50" s="690"/>
      <c r="J50" s="690">
        <v>18373.18</v>
      </c>
      <c r="K50" s="690">
        <v>0</v>
      </c>
      <c r="L50" s="696">
        <v>37224.496515047162</v>
      </c>
      <c r="M50" s="683"/>
      <c r="N50" s="683"/>
      <c r="O50" s="683"/>
      <c r="P50" s="683"/>
    </row>
    <row r="51" spans="1:16" x14ac:dyDescent="0.2">
      <c r="A51" s="699" t="s">
        <v>1359</v>
      </c>
      <c r="B51" s="690">
        <v>30067.070567403534</v>
      </c>
      <c r="C51" s="690">
        <v>0</v>
      </c>
      <c r="D51" s="690">
        <v>0</v>
      </c>
      <c r="E51" s="690">
        <v>30067.070567403534</v>
      </c>
      <c r="F51" s="690">
        <v>0</v>
      </c>
      <c r="G51" s="690">
        <v>7058.2899999999991</v>
      </c>
      <c r="H51" s="690">
        <v>7058.2899999999991</v>
      </c>
      <c r="I51" s="690"/>
      <c r="J51" s="690">
        <v>7058.2899999999991</v>
      </c>
      <c r="K51" s="690">
        <v>0</v>
      </c>
      <c r="L51" s="696">
        <v>23008.780567403533</v>
      </c>
      <c r="M51" s="683"/>
      <c r="N51" s="683"/>
      <c r="O51" s="683"/>
      <c r="P51" s="683"/>
    </row>
    <row r="52" spans="1:16" x14ac:dyDescent="0.2">
      <c r="A52" s="699" t="s">
        <v>1360</v>
      </c>
      <c r="B52" s="690">
        <v>0</v>
      </c>
      <c r="C52" s="690">
        <v>0</v>
      </c>
      <c r="D52" s="690">
        <v>20059.600000000002</v>
      </c>
      <c r="E52" s="690">
        <v>20059.600000000002</v>
      </c>
      <c r="F52" s="690">
        <v>0</v>
      </c>
      <c r="G52" s="690">
        <v>20059.599999999999</v>
      </c>
      <c r="H52" s="690">
        <v>20059.599999999999</v>
      </c>
      <c r="I52" s="690"/>
      <c r="J52" s="690">
        <v>20059.599999999999</v>
      </c>
      <c r="K52" s="690">
        <v>0</v>
      </c>
      <c r="L52" s="696">
        <v>0</v>
      </c>
      <c r="M52" s="683"/>
      <c r="N52" s="683"/>
      <c r="O52" s="683"/>
      <c r="P52" s="683"/>
    </row>
    <row r="53" spans="1:16" x14ac:dyDescent="0.2">
      <c r="A53" s="699" t="s">
        <v>1361</v>
      </c>
      <c r="B53" s="690">
        <v>0</v>
      </c>
      <c r="C53" s="690">
        <v>0</v>
      </c>
      <c r="D53" s="690">
        <v>1879.2</v>
      </c>
      <c r="E53" s="690">
        <v>1879.2</v>
      </c>
      <c r="F53" s="690">
        <v>0</v>
      </c>
      <c r="G53" s="690">
        <v>1879.2</v>
      </c>
      <c r="H53" s="690">
        <v>1879.2</v>
      </c>
      <c r="I53" s="690"/>
      <c r="J53" s="690">
        <v>1879.2</v>
      </c>
      <c r="K53" s="690">
        <v>0</v>
      </c>
      <c r="L53" s="696">
        <v>0</v>
      </c>
      <c r="M53" s="683"/>
      <c r="N53" s="683"/>
      <c r="O53" s="683"/>
      <c r="P53" s="683"/>
    </row>
    <row r="54" spans="1:16" x14ac:dyDescent="0.2">
      <c r="A54" s="692" t="s">
        <v>1144</v>
      </c>
      <c r="B54" s="690">
        <v>17179524.649924692</v>
      </c>
      <c r="C54" s="690">
        <v>1092.48</v>
      </c>
      <c r="D54" s="690">
        <v>7489.0399999999972</v>
      </c>
      <c r="E54" s="690">
        <v>17188106.169924691</v>
      </c>
      <c r="F54" s="690">
        <v>0</v>
      </c>
      <c r="G54" s="690">
        <v>8852216.5400000028</v>
      </c>
      <c r="H54" s="690">
        <v>8852216.5400000028</v>
      </c>
      <c r="I54" s="690"/>
      <c r="J54" s="690">
        <v>8852216.5400000028</v>
      </c>
      <c r="K54" s="690">
        <v>0</v>
      </c>
      <c r="L54" s="696">
        <v>8335889.629924682</v>
      </c>
      <c r="M54" s="683"/>
      <c r="N54" s="683"/>
      <c r="O54" s="683"/>
      <c r="P54" s="683"/>
    </row>
    <row r="55" spans="1:16" x14ac:dyDescent="0.2">
      <c r="A55" s="699" t="s">
        <v>1301</v>
      </c>
      <c r="B55" s="690">
        <v>334549.34538036416</v>
      </c>
      <c r="C55" s="690">
        <v>0</v>
      </c>
      <c r="D55" s="690">
        <v>0</v>
      </c>
      <c r="E55" s="690">
        <v>334549.34538036416</v>
      </c>
      <c r="F55" s="690">
        <v>0</v>
      </c>
      <c r="G55" s="690">
        <v>2867</v>
      </c>
      <c r="H55" s="690">
        <v>2867</v>
      </c>
      <c r="I55" s="690"/>
      <c r="J55" s="690">
        <v>2867</v>
      </c>
      <c r="K55" s="690">
        <v>0</v>
      </c>
      <c r="L55" s="696">
        <v>331682.34538036416</v>
      </c>
      <c r="M55" s="683"/>
      <c r="N55" s="683"/>
      <c r="O55" s="683"/>
      <c r="P55" s="683"/>
    </row>
    <row r="56" spans="1:16" x14ac:dyDescent="0.2">
      <c r="A56" s="699" t="s">
        <v>1362</v>
      </c>
      <c r="B56" s="690">
        <v>643513.2649114005</v>
      </c>
      <c r="C56" s="690">
        <v>0</v>
      </c>
      <c r="D56" s="690">
        <v>0</v>
      </c>
      <c r="E56" s="690">
        <v>643513.2649114005</v>
      </c>
      <c r="F56" s="690">
        <v>0</v>
      </c>
      <c r="G56" s="690">
        <v>327586.1600000232</v>
      </c>
      <c r="H56" s="690">
        <v>327586.1600000232</v>
      </c>
      <c r="I56" s="690"/>
      <c r="J56" s="690">
        <v>327586.1600000232</v>
      </c>
      <c r="K56" s="690">
        <v>0</v>
      </c>
      <c r="L56" s="696">
        <v>315927.1049113773</v>
      </c>
      <c r="M56" s="683"/>
      <c r="N56" s="683"/>
      <c r="O56" s="683"/>
      <c r="P56" s="683"/>
    </row>
    <row r="57" spans="1:16" x14ac:dyDescent="0.2">
      <c r="A57" s="699" t="s">
        <v>1302</v>
      </c>
      <c r="B57" s="690">
        <v>667320.22677693248</v>
      </c>
      <c r="C57" s="690">
        <v>0</v>
      </c>
      <c r="D57" s="690">
        <v>0</v>
      </c>
      <c r="E57" s="690">
        <v>667320.22677693248</v>
      </c>
      <c r="F57" s="690">
        <v>0</v>
      </c>
      <c r="G57" s="690">
        <v>382324</v>
      </c>
      <c r="H57" s="690">
        <v>382324</v>
      </c>
      <c r="I57" s="690"/>
      <c r="J57" s="690">
        <v>382324</v>
      </c>
      <c r="K57" s="690">
        <v>0</v>
      </c>
      <c r="L57" s="696">
        <v>284996.22677693248</v>
      </c>
      <c r="M57" s="683"/>
      <c r="N57" s="683"/>
      <c r="O57" s="683"/>
      <c r="P57" s="683"/>
    </row>
    <row r="58" spans="1:16" x14ac:dyDescent="0.2">
      <c r="A58" s="699" t="s">
        <v>1363</v>
      </c>
      <c r="B58" s="690">
        <v>55150.903484313232</v>
      </c>
      <c r="C58" s="690">
        <v>0</v>
      </c>
      <c r="D58" s="690">
        <v>0</v>
      </c>
      <c r="E58" s="690">
        <v>55150.903484313232</v>
      </c>
      <c r="F58" s="690">
        <v>0</v>
      </c>
      <c r="G58" s="690">
        <v>32998.400000000001</v>
      </c>
      <c r="H58" s="690">
        <v>32998.400000000001</v>
      </c>
      <c r="I58" s="690"/>
      <c r="J58" s="690">
        <v>32998.400000000001</v>
      </c>
      <c r="K58" s="690">
        <v>0</v>
      </c>
      <c r="L58" s="696">
        <v>22152.503484313231</v>
      </c>
      <c r="M58" s="683"/>
      <c r="N58" s="683"/>
      <c r="O58" s="683"/>
      <c r="P58" s="683"/>
    </row>
    <row r="59" spans="1:16" x14ac:dyDescent="0.2">
      <c r="A59" s="699" t="s">
        <v>1364</v>
      </c>
      <c r="B59" s="690">
        <v>32897.750726481361</v>
      </c>
      <c r="C59" s="690">
        <v>0</v>
      </c>
      <c r="D59" s="690">
        <v>-3923.63</v>
      </c>
      <c r="E59" s="690">
        <v>28974.12072648136</v>
      </c>
      <c r="F59" s="690">
        <v>0</v>
      </c>
      <c r="G59" s="690">
        <v>15380</v>
      </c>
      <c r="H59" s="690">
        <v>15380</v>
      </c>
      <c r="I59" s="690"/>
      <c r="J59" s="690">
        <v>15380</v>
      </c>
      <c r="K59" s="690">
        <v>0</v>
      </c>
      <c r="L59" s="696">
        <v>13594.12072648136</v>
      </c>
      <c r="M59" s="683"/>
      <c r="N59" s="683"/>
      <c r="O59" s="683"/>
      <c r="P59" s="683"/>
    </row>
    <row r="60" spans="1:16" x14ac:dyDescent="0.2">
      <c r="A60" s="699" t="s">
        <v>1303</v>
      </c>
      <c r="B60" s="690">
        <v>12554.07</v>
      </c>
      <c r="C60" s="690">
        <v>0</v>
      </c>
      <c r="D60" s="690">
        <v>3923.63</v>
      </c>
      <c r="E60" s="690">
        <v>16477.7</v>
      </c>
      <c r="F60" s="690">
        <v>0</v>
      </c>
      <c r="G60" s="690">
        <v>16477.7</v>
      </c>
      <c r="H60" s="690">
        <v>16477.7</v>
      </c>
      <c r="I60" s="690"/>
      <c r="J60" s="690">
        <v>16477.7</v>
      </c>
      <c r="K60" s="690">
        <v>0</v>
      </c>
      <c r="L60" s="696">
        <v>0</v>
      </c>
      <c r="M60" s="683"/>
      <c r="N60" s="683"/>
      <c r="O60" s="683"/>
      <c r="P60" s="683"/>
    </row>
    <row r="61" spans="1:16" x14ac:dyDescent="0.2">
      <c r="A61" s="699" t="s">
        <v>1365</v>
      </c>
      <c r="B61" s="690">
        <v>17715.02</v>
      </c>
      <c r="C61" s="690">
        <v>0</v>
      </c>
      <c r="D61" s="690">
        <v>0</v>
      </c>
      <c r="E61" s="690">
        <v>17715.02</v>
      </c>
      <c r="F61" s="690">
        <v>0</v>
      </c>
      <c r="G61" s="690">
        <v>928</v>
      </c>
      <c r="H61" s="690">
        <v>928</v>
      </c>
      <c r="I61" s="690"/>
      <c r="J61" s="690">
        <v>928</v>
      </c>
      <c r="K61" s="690">
        <v>0</v>
      </c>
      <c r="L61" s="696">
        <v>16787.02</v>
      </c>
      <c r="M61" s="683"/>
      <c r="N61" s="683"/>
      <c r="O61" s="683"/>
      <c r="P61" s="683"/>
    </row>
    <row r="62" spans="1:16" x14ac:dyDescent="0.2">
      <c r="A62" s="699" t="s">
        <v>1366</v>
      </c>
      <c r="B62" s="690">
        <v>67277.480286616745</v>
      </c>
      <c r="C62" s="690">
        <v>0</v>
      </c>
      <c r="D62" s="690">
        <v>0</v>
      </c>
      <c r="E62" s="690">
        <v>67277.480286616745</v>
      </c>
      <c r="F62" s="690">
        <v>0</v>
      </c>
      <c r="G62" s="690">
        <v>24566.48</v>
      </c>
      <c r="H62" s="690">
        <v>24566.48</v>
      </c>
      <c r="I62" s="690"/>
      <c r="J62" s="690">
        <v>24566.48</v>
      </c>
      <c r="K62" s="690">
        <v>0</v>
      </c>
      <c r="L62" s="696">
        <v>42711.000286616749</v>
      </c>
      <c r="M62" s="683"/>
      <c r="N62" s="683"/>
      <c r="O62" s="683"/>
      <c r="P62" s="683"/>
    </row>
    <row r="63" spans="1:16" x14ac:dyDescent="0.2">
      <c r="A63" s="699" t="s">
        <v>1367</v>
      </c>
      <c r="B63" s="690">
        <v>139620.34410930317</v>
      </c>
      <c r="C63" s="690">
        <v>0</v>
      </c>
      <c r="D63" s="690">
        <v>0</v>
      </c>
      <c r="E63" s="690">
        <v>139620.34410930317</v>
      </c>
      <c r="F63" s="690">
        <v>0</v>
      </c>
      <c r="G63" s="690">
        <v>111315.99</v>
      </c>
      <c r="H63" s="690">
        <v>111315.99</v>
      </c>
      <c r="I63" s="690"/>
      <c r="J63" s="690">
        <v>111315.99</v>
      </c>
      <c r="K63" s="690">
        <v>0</v>
      </c>
      <c r="L63" s="696">
        <v>28304.354109303167</v>
      </c>
      <c r="M63" s="683"/>
      <c r="N63" s="683"/>
      <c r="O63" s="683"/>
      <c r="P63" s="683"/>
    </row>
    <row r="64" spans="1:16" x14ac:dyDescent="0.2">
      <c r="A64" s="699" t="s">
        <v>1368</v>
      </c>
      <c r="B64" s="690">
        <v>63168.509561180101</v>
      </c>
      <c r="C64" s="690">
        <v>0</v>
      </c>
      <c r="D64" s="690">
        <v>0</v>
      </c>
      <c r="E64" s="690">
        <v>63168.509561180101</v>
      </c>
      <c r="F64" s="690">
        <v>0</v>
      </c>
      <c r="G64" s="690">
        <v>57680.040000000008</v>
      </c>
      <c r="H64" s="690">
        <v>57680.040000000008</v>
      </c>
      <c r="I64" s="690"/>
      <c r="J64" s="690">
        <v>57680.040000000008</v>
      </c>
      <c r="K64" s="690">
        <v>0</v>
      </c>
      <c r="L64" s="696">
        <v>5488.4695611800926</v>
      </c>
      <c r="M64" s="683"/>
      <c r="N64" s="683"/>
      <c r="O64" s="683"/>
      <c r="P64" s="683"/>
    </row>
    <row r="65" spans="1:16" x14ac:dyDescent="0.2">
      <c r="A65" s="699" t="s">
        <v>1369</v>
      </c>
      <c r="B65" s="690">
        <v>555923.11885785067</v>
      </c>
      <c r="C65" s="690">
        <v>0</v>
      </c>
      <c r="D65" s="690">
        <v>0</v>
      </c>
      <c r="E65" s="690">
        <v>555923.11885785067</v>
      </c>
      <c r="F65" s="690">
        <v>0</v>
      </c>
      <c r="G65" s="690">
        <v>296980.2</v>
      </c>
      <c r="H65" s="690">
        <v>296980.2</v>
      </c>
      <c r="I65" s="690"/>
      <c r="J65" s="690">
        <v>296980.2</v>
      </c>
      <c r="K65" s="690">
        <v>0</v>
      </c>
      <c r="L65" s="696">
        <v>258942.91885785066</v>
      </c>
      <c r="M65" s="683"/>
      <c r="N65" s="683"/>
      <c r="O65" s="683"/>
      <c r="P65" s="683"/>
    </row>
    <row r="66" spans="1:16" x14ac:dyDescent="0.2">
      <c r="A66" s="699" t="s">
        <v>1370</v>
      </c>
      <c r="B66" s="690">
        <v>107703.31466979872</v>
      </c>
      <c r="C66" s="690">
        <v>0</v>
      </c>
      <c r="D66" s="690">
        <v>0</v>
      </c>
      <c r="E66" s="690">
        <v>107703.31466979872</v>
      </c>
      <c r="F66" s="690">
        <v>0</v>
      </c>
      <c r="G66" s="690">
        <v>91400.15</v>
      </c>
      <c r="H66" s="690">
        <v>91400.15</v>
      </c>
      <c r="I66" s="690"/>
      <c r="J66" s="690">
        <v>91400.15</v>
      </c>
      <c r="K66" s="690">
        <v>0</v>
      </c>
      <c r="L66" s="696">
        <v>16303.164669798731</v>
      </c>
      <c r="M66" s="683"/>
      <c r="N66" s="683"/>
      <c r="O66" s="683"/>
      <c r="P66" s="683"/>
    </row>
    <row r="67" spans="1:16" x14ac:dyDescent="0.2">
      <c r="A67" s="699" t="s">
        <v>1371</v>
      </c>
      <c r="B67" s="690">
        <v>17997.5</v>
      </c>
      <c r="C67" s="690">
        <v>0</v>
      </c>
      <c r="D67" s="690">
        <v>0</v>
      </c>
      <c r="E67" s="690">
        <v>17997.5</v>
      </c>
      <c r="F67" s="690">
        <v>0</v>
      </c>
      <c r="G67" s="690">
        <v>12006</v>
      </c>
      <c r="H67" s="690">
        <v>12006</v>
      </c>
      <c r="I67" s="690"/>
      <c r="J67" s="690">
        <v>12006</v>
      </c>
      <c r="K67" s="690">
        <v>0</v>
      </c>
      <c r="L67" s="696">
        <v>5991.5</v>
      </c>
      <c r="M67" s="683"/>
      <c r="N67" s="683"/>
      <c r="O67" s="683"/>
      <c r="P67" s="683"/>
    </row>
    <row r="68" spans="1:16" x14ac:dyDescent="0.2">
      <c r="A68" s="699" t="s">
        <v>1304</v>
      </c>
      <c r="B68" s="690">
        <v>8234648.3470495064</v>
      </c>
      <c r="C68" s="690">
        <v>0</v>
      </c>
      <c r="D68" s="690">
        <v>0</v>
      </c>
      <c r="E68" s="690">
        <v>8234648.3470495064</v>
      </c>
      <c r="F68" s="690">
        <v>0</v>
      </c>
      <c r="G68" s="690">
        <v>4852419.1699999841</v>
      </c>
      <c r="H68" s="690">
        <v>4852419.1699999841</v>
      </c>
      <c r="I68" s="690"/>
      <c r="J68" s="690">
        <v>4852419.1699999841</v>
      </c>
      <c r="K68" s="690">
        <v>0</v>
      </c>
      <c r="L68" s="696">
        <v>3382229.1770495223</v>
      </c>
      <c r="M68" s="683"/>
      <c r="N68" s="683"/>
      <c r="O68" s="683"/>
      <c r="P68" s="683"/>
    </row>
    <row r="69" spans="1:16" x14ac:dyDescent="0.2">
      <c r="A69" s="699" t="s">
        <v>1372</v>
      </c>
      <c r="B69" s="690">
        <v>27932.115765753777</v>
      </c>
      <c r="C69" s="690">
        <v>0</v>
      </c>
      <c r="D69" s="690">
        <v>0</v>
      </c>
      <c r="E69" s="690">
        <v>27932.115765753777</v>
      </c>
      <c r="F69" s="690">
        <v>0</v>
      </c>
      <c r="G69" s="690">
        <v>13159.04</v>
      </c>
      <c r="H69" s="690">
        <v>13159.04</v>
      </c>
      <c r="I69" s="690"/>
      <c r="J69" s="690">
        <v>13159.04</v>
      </c>
      <c r="K69" s="690">
        <v>0</v>
      </c>
      <c r="L69" s="696">
        <v>14773.075765753776</v>
      </c>
      <c r="M69" s="683"/>
      <c r="N69" s="683"/>
      <c r="O69" s="683"/>
      <c r="P69" s="683"/>
    </row>
    <row r="70" spans="1:16" x14ac:dyDescent="0.2">
      <c r="A70" s="692" t="s">
        <v>1305</v>
      </c>
      <c r="B70" s="690">
        <v>131378.74314607098</v>
      </c>
      <c r="C70" s="690">
        <v>0</v>
      </c>
      <c r="D70" s="690">
        <v>0</v>
      </c>
      <c r="E70" s="690">
        <v>131378.74314607098</v>
      </c>
      <c r="F70" s="690">
        <v>0</v>
      </c>
      <c r="G70" s="690">
        <v>6299.85</v>
      </c>
      <c r="H70" s="690">
        <v>6299.85</v>
      </c>
      <c r="I70" s="690"/>
      <c r="J70" s="690">
        <v>6299.85</v>
      </c>
      <c r="K70" s="690">
        <v>0</v>
      </c>
      <c r="L70" s="696">
        <v>125078.89314607097</v>
      </c>
      <c r="M70" s="683"/>
      <c r="N70" s="683"/>
      <c r="O70" s="683"/>
      <c r="P70" s="683"/>
    </row>
    <row r="71" spans="1:16" x14ac:dyDescent="0.2">
      <c r="A71" s="692" t="s">
        <v>1306</v>
      </c>
      <c r="B71" s="690">
        <v>312796.44425301667</v>
      </c>
      <c r="C71" s="690">
        <v>0</v>
      </c>
      <c r="D71" s="690">
        <v>0</v>
      </c>
      <c r="E71" s="690">
        <v>312796.44425301667</v>
      </c>
      <c r="F71" s="690">
        <v>0</v>
      </c>
      <c r="G71" s="690">
        <v>6380</v>
      </c>
      <c r="H71" s="690">
        <v>6380</v>
      </c>
      <c r="I71" s="690"/>
      <c r="J71" s="690">
        <v>6380</v>
      </c>
      <c r="K71" s="690">
        <v>0</v>
      </c>
      <c r="L71" s="696">
        <v>306416.44425301667</v>
      </c>
      <c r="M71" s="683"/>
      <c r="N71" s="683"/>
      <c r="O71" s="683"/>
      <c r="P71" s="683"/>
    </row>
    <row r="72" spans="1:16" x14ac:dyDescent="0.2">
      <c r="A72" s="692" t="s">
        <v>1307</v>
      </c>
      <c r="B72" s="690">
        <v>206461.9482683746</v>
      </c>
      <c r="C72" s="690">
        <v>0</v>
      </c>
      <c r="D72" s="690">
        <v>-31329.759999999998</v>
      </c>
      <c r="E72" s="690">
        <v>175132.18826837459</v>
      </c>
      <c r="F72" s="690">
        <v>0</v>
      </c>
      <c r="G72" s="690">
        <v>134630.09</v>
      </c>
      <c r="H72" s="690">
        <v>134630.09</v>
      </c>
      <c r="I72" s="690"/>
      <c r="J72" s="690">
        <v>134630.09</v>
      </c>
      <c r="K72" s="690">
        <v>0</v>
      </c>
      <c r="L72" s="696">
        <v>40502.098268374597</v>
      </c>
      <c r="M72" s="683"/>
      <c r="N72" s="683"/>
      <c r="O72" s="683"/>
      <c r="P72" s="683"/>
    </row>
    <row r="73" spans="1:16" x14ac:dyDescent="0.2">
      <c r="A73" s="692" t="s">
        <v>1308</v>
      </c>
      <c r="B73" s="690">
        <v>902181.43813319097</v>
      </c>
      <c r="C73" s="690">
        <v>0</v>
      </c>
      <c r="D73" s="690">
        <v>0</v>
      </c>
      <c r="E73" s="690">
        <v>902181.43813319097</v>
      </c>
      <c r="F73" s="690">
        <v>0</v>
      </c>
      <c r="G73" s="690">
        <v>479426.13999999996</v>
      </c>
      <c r="H73" s="690">
        <v>479426.13999999996</v>
      </c>
      <c r="I73" s="690"/>
      <c r="J73" s="690">
        <v>479426.13999999996</v>
      </c>
      <c r="K73" s="690">
        <v>0</v>
      </c>
      <c r="L73" s="696">
        <v>422755.29813319101</v>
      </c>
      <c r="M73" s="683"/>
      <c r="N73" s="683"/>
      <c r="O73" s="683"/>
      <c r="P73" s="683"/>
    </row>
    <row r="74" spans="1:16" x14ac:dyDescent="0.2">
      <c r="A74" s="692" t="s">
        <v>1373</v>
      </c>
      <c r="B74" s="690">
        <v>66016.800000000003</v>
      </c>
      <c r="C74" s="690">
        <v>0</v>
      </c>
      <c r="D74" s="690">
        <v>0</v>
      </c>
      <c r="E74" s="690">
        <v>66016.800000000003</v>
      </c>
      <c r="F74" s="690">
        <v>0</v>
      </c>
      <c r="G74" s="690">
        <v>13493.599999999999</v>
      </c>
      <c r="H74" s="690">
        <v>13493.599999999999</v>
      </c>
      <c r="I74" s="690"/>
      <c r="J74" s="690">
        <v>13493.599999999999</v>
      </c>
      <c r="K74" s="690">
        <v>0</v>
      </c>
      <c r="L74" s="696">
        <v>52523.200000000004</v>
      </c>
      <c r="M74" s="683"/>
      <c r="N74" s="683"/>
      <c r="O74" s="683"/>
      <c r="P74" s="683"/>
    </row>
    <row r="75" spans="1:16" x14ac:dyDescent="0.2">
      <c r="A75" s="692" t="s">
        <v>1309</v>
      </c>
      <c r="B75" s="690">
        <v>97238.096492100551</v>
      </c>
      <c r="C75" s="690">
        <v>1092.48</v>
      </c>
      <c r="D75" s="690">
        <v>31329.759999999998</v>
      </c>
      <c r="E75" s="690">
        <v>129660.33649210056</v>
      </c>
      <c r="F75" s="690">
        <v>0</v>
      </c>
      <c r="G75" s="690">
        <v>129660.34000000001</v>
      </c>
      <c r="H75" s="690">
        <v>129660.34000000001</v>
      </c>
      <c r="I75" s="690"/>
      <c r="J75" s="690">
        <v>129660.34000000001</v>
      </c>
      <c r="K75" s="690">
        <v>0</v>
      </c>
      <c r="L75" s="696">
        <v>-3.5078994551440701E-3</v>
      </c>
      <c r="M75" s="683"/>
      <c r="N75" s="683"/>
      <c r="O75" s="683"/>
      <c r="P75" s="683"/>
    </row>
    <row r="76" spans="1:16" x14ac:dyDescent="0.2">
      <c r="A76" s="692" t="s">
        <v>1310</v>
      </c>
      <c r="B76" s="690">
        <v>415192.12884662917</v>
      </c>
      <c r="C76" s="690">
        <v>0</v>
      </c>
      <c r="D76" s="690">
        <v>0</v>
      </c>
      <c r="E76" s="690">
        <v>415192.12884662917</v>
      </c>
      <c r="F76" s="690">
        <v>0</v>
      </c>
      <c r="G76" s="690">
        <v>0</v>
      </c>
      <c r="H76" s="690">
        <v>0</v>
      </c>
      <c r="I76" s="690"/>
      <c r="J76" s="690">
        <v>0</v>
      </c>
      <c r="K76" s="690">
        <v>0</v>
      </c>
      <c r="L76" s="696">
        <v>415192.12884662917</v>
      </c>
      <c r="M76" s="683"/>
      <c r="N76" s="683"/>
      <c r="O76" s="683"/>
      <c r="P76" s="683"/>
    </row>
    <row r="77" spans="1:16" x14ac:dyDescent="0.2">
      <c r="A77" s="692" t="s">
        <v>1374</v>
      </c>
      <c r="B77" s="690">
        <v>11858.345339198711</v>
      </c>
      <c r="C77" s="690">
        <v>0</v>
      </c>
      <c r="D77" s="690">
        <v>0</v>
      </c>
      <c r="E77" s="690">
        <v>11858.345339198711</v>
      </c>
      <c r="F77" s="690">
        <v>0</v>
      </c>
      <c r="G77" s="690">
        <v>200.01</v>
      </c>
      <c r="H77" s="690">
        <v>200.01</v>
      </c>
      <c r="I77" s="690"/>
      <c r="J77" s="690">
        <v>200.01</v>
      </c>
      <c r="K77" s="690">
        <v>0</v>
      </c>
      <c r="L77" s="696">
        <v>11658.335339198711</v>
      </c>
      <c r="M77" s="683"/>
      <c r="N77" s="683"/>
      <c r="O77" s="683"/>
      <c r="P77" s="683"/>
    </row>
    <row r="78" spans="1:16" x14ac:dyDescent="0.2">
      <c r="A78" s="692" t="s">
        <v>1375</v>
      </c>
      <c r="B78" s="690">
        <v>254307.79</v>
      </c>
      <c r="C78" s="690">
        <v>0</v>
      </c>
      <c r="D78" s="690">
        <v>-41503.81</v>
      </c>
      <c r="E78" s="690">
        <v>212803.98</v>
      </c>
      <c r="F78" s="690">
        <v>0</v>
      </c>
      <c r="G78" s="690">
        <v>4716.9699999999993</v>
      </c>
      <c r="H78" s="690">
        <v>4716.9699999999993</v>
      </c>
      <c r="I78" s="690"/>
      <c r="J78" s="690">
        <v>4716.9699999999993</v>
      </c>
      <c r="K78" s="690">
        <v>0</v>
      </c>
      <c r="L78" s="696">
        <v>208087.01</v>
      </c>
      <c r="M78" s="683"/>
      <c r="N78" s="683"/>
      <c r="O78" s="683"/>
      <c r="P78" s="683"/>
    </row>
    <row r="79" spans="1:16" x14ac:dyDescent="0.2">
      <c r="A79" s="692" t="s">
        <v>1376</v>
      </c>
      <c r="B79" s="690">
        <v>21052.816960437893</v>
      </c>
      <c r="C79" s="690">
        <v>0</v>
      </c>
      <c r="D79" s="690">
        <v>0</v>
      </c>
      <c r="E79" s="690">
        <v>21052.816960437893</v>
      </c>
      <c r="F79" s="690">
        <v>0</v>
      </c>
      <c r="G79" s="690">
        <v>7118.2900000000009</v>
      </c>
      <c r="H79" s="690">
        <v>7118.2900000000009</v>
      </c>
      <c r="I79" s="690"/>
      <c r="J79" s="690">
        <v>7118.2900000000009</v>
      </c>
      <c r="K79" s="690">
        <v>0</v>
      </c>
      <c r="L79" s="696">
        <v>13934.526960437892</v>
      </c>
      <c r="M79" s="683"/>
      <c r="N79" s="683"/>
      <c r="O79" s="683"/>
      <c r="P79" s="683"/>
    </row>
    <row r="80" spans="1:16" x14ac:dyDescent="0.2">
      <c r="A80" s="692" t="s">
        <v>1377</v>
      </c>
      <c r="B80" s="690">
        <v>54950.568110306835</v>
      </c>
      <c r="C80" s="690">
        <v>0</v>
      </c>
      <c r="D80" s="690">
        <v>-5271.77</v>
      </c>
      <c r="E80" s="690">
        <v>49678.79811030683</v>
      </c>
      <c r="F80" s="690">
        <v>0</v>
      </c>
      <c r="G80" s="690">
        <v>0</v>
      </c>
      <c r="H80" s="690">
        <v>0</v>
      </c>
      <c r="I80" s="690"/>
      <c r="J80" s="690">
        <v>0</v>
      </c>
      <c r="K80" s="690">
        <v>0</v>
      </c>
      <c r="L80" s="696">
        <v>49678.79811030683</v>
      </c>
      <c r="M80" s="683"/>
      <c r="N80" s="683"/>
      <c r="O80" s="683"/>
      <c r="P80" s="683"/>
    </row>
    <row r="81" spans="1:16" x14ac:dyDescent="0.2">
      <c r="A81" s="692" t="s">
        <v>1378</v>
      </c>
      <c r="B81" s="690">
        <v>176529.83165584569</v>
      </c>
      <c r="C81" s="690">
        <v>0</v>
      </c>
      <c r="D81" s="690">
        <v>0</v>
      </c>
      <c r="E81" s="690">
        <v>176529.83165584569</v>
      </c>
      <c r="F81" s="690">
        <v>0</v>
      </c>
      <c r="G81" s="690">
        <v>81817.509999999995</v>
      </c>
      <c r="H81" s="690">
        <v>81817.509999999995</v>
      </c>
      <c r="I81" s="690"/>
      <c r="J81" s="690">
        <v>81817.509999999995</v>
      </c>
      <c r="K81" s="690">
        <v>0</v>
      </c>
      <c r="L81" s="696">
        <v>94712.321655845692</v>
      </c>
      <c r="M81" s="683"/>
      <c r="N81" s="683"/>
      <c r="O81" s="683"/>
      <c r="P81" s="683"/>
    </row>
    <row r="82" spans="1:16" x14ac:dyDescent="0.2">
      <c r="A82" s="692" t="s">
        <v>1379</v>
      </c>
      <c r="B82" s="690">
        <v>48601.026444622927</v>
      </c>
      <c r="C82" s="690">
        <v>0</v>
      </c>
      <c r="D82" s="690">
        <v>5271.77</v>
      </c>
      <c r="E82" s="690">
        <v>53872.796444622931</v>
      </c>
      <c r="F82" s="690">
        <v>0</v>
      </c>
      <c r="G82" s="690">
        <v>53872.800000000003</v>
      </c>
      <c r="H82" s="690">
        <v>53872.800000000003</v>
      </c>
      <c r="I82" s="690"/>
      <c r="J82" s="690">
        <v>53872.800000000003</v>
      </c>
      <c r="K82" s="690">
        <v>0</v>
      </c>
      <c r="L82" s="696">
        <v>-3.5553770721890032E-3</v>
      </c>
      <c r="M82" s="683"/>
      <c r="N82" s="683"/>
      <c r="O82" s="683"/>
      <c r="P82" s="683"/>
    </row>
    <row r="83" spans="1:16" x14ac:dyDescent="0.2">
      <c r="A83" s="692" t="s">
        <v>1311</v>
      </c>
      <c r="B83" s="690">
        <v>1981214.49</v>
      </c>
      <c r="C83" s="690">
        <v>0</v>
      </c>
      <c r="D83" s="690">
        <v>0</v>
      </c>
      <c r="E83" s="690">
        <v>1981214.49</v>
      </c>
      <c r="F83" s="690">
        <v>0</v>
      </c>
      <c r="G83" s="690">
        <v>944818.84</v>
      </c>
      <c r="H83" s="690">
        <v>944818.84</v>
      </c>
      <c r="I83" s="690"/>
      <c r="J83" s="690">
        <v>944818.84</v>
      </c>
      <c r="K83" s="690">
        <v>0</v>
      </c>
      <c r="L83" s="696">
        <v>1036395.65</v>
      </c>
      <c r="M83" s="683"/>
      <c r="N83" s="683"/>
      <c r="O83" s="683"/>
      <c r="P83" s="683"/>
    </row>
    <row r="84" spans="1:16" x14ac:dyDescent="0.2">
      <c r="A84" s="692" t="s">
        <v>1312</v>
      </c>
      <c r="B84" s="690">
        <v>47285.122768319838</v>
      </c>
      <c r="C84" s="690">
        <v>0</v>
      </c>
      <c r="D84" s="690">
        <v>0</v>
      </c>
      <c r="E84" s="690">
        <v>47285.122768319838</v>
      </c>
      <c r="F84" s="690">
        <v>0</v>
      </c>
      <c r="G84" s="690">
        <v>21438.6</v>
      </c>
      <c r="H84" s="690">
        <v>21438.6</v>
      </c>
      <c r="I84" s="690"/>
      <c r="J84" s="690">
        <v>21438.6</v>
      </c>
      <c r="K84" s="690">
        <v>0</v>
      </c>
      <c r="L84" s="696">
        <v>25846.522768319839</v>
      </c>
      <c r="M84" s="683"/>
      <c r="N84" s="683"/>
      <c r="O84" s="683"/>
      <c r="P84" s="683"/>
    </row>
    <row r="85" spans="1:16" x14ac:dyDescent="0.2">
      <c r="A85" s="692" t="s">
        <v>1313</v>
      </c>
      <c r="B85" s="690">
        <v>38787.107788276102</v>
      </c>
      <c r="C85" s="690">
        <v>0</v>
      </c>
      <c r="D85" s="690">
        <v>0</v>
      </c>
      <c r="E85" s="690">
        <v>38787.107788276102</v>
      </c>
      <c r="F85" s="690">
        <v>0</v>
      </c>
      <c r="G85" s="690">
        <v>0</v>
      </c>
      <c r="H85" s="690">
        <v>0</v>
      </c>
      <c r="I85" s="690"/>
      <c r="J85" s="690">
        <v>0</v>
      </c>
      <c r="K85" s="690">
        <v>0</v>
      </c>
      <c r="L85" s="696">
        <v>38787.107788276102</v>
      </c>
      <c r="M85" s="683"/>
      <c r="N85" s="683"/>
      <c r="O85" s="683"/>
      <c r="P85" s="683"/>
    </row>
    <row r="86" spans="1:16" x14ac:dyDescent="0.2">
      <c r="A86" s="692" t="s">
        <v>1314</v>
      </c>
      <c r="B86" s="690">
        <v>77640.435219006205</v>
      </c>
      <c r="C86" s="690">
        <v>0</v>
      </c>
      <c r="D86" s="690">
        <v>-24642.09</v>
      </c>
      <c r="E86" s="690">
        <v>52998.345219006209</v>
      </c>
      <c r="F86" s="690">
        <v>0</v>
      </c>
      <c r="G86" s="690">
        <v>22006.710000000003</v>
      </c>
      <c r="H86" s="690">
        <v>22006.710000000003</v>
      </c>
      <c r="I86" s="690"/>
      <c r="J86" s="690">
        <v>22006.710000000003</v>
      </c>
      <c r="K86" s="690">
        <v>0</v>
      </c>
      <c r="L86" s="696">
        <v>30991.635219006206</v>
      </c>
      <c r="M86" s="683"/>
      <c r="N86" s="683"/>
      <c r="O86" s="683"/>
      <c r="P86" s="683"/>
    </row>
    <row r="87" spans="1:16" x14ac:dyDescent="0.2">
      <c r="A87" s="692" t="s">
        <v>1315</v>
      </c>
      <c r="B87" s="690">
        <v>222146.17136158055</v>
      </c>
      <c r="C87" s="690">
        <v>0</v>
      </c>
      <c r="D87" s="690">
        <v>-88077.78</v>
      </c>
      <c r="E87" s="690">
        <v>134068.39136158055</v>
      </c>
      <c r="F87" s="690">
        <v>0</v>
      </c>
      <c r="G87" s="690">
        <v>109426.30000000002</v>
      </c>
      <c r="H87" s="690">
        <v>109426.30000000002</v>
      </c>
      <c r="I87" s="690"/>
      <c r="J87" s="690">
        <v>109426.30000000002</v>
      </c>
      <c r="K87" s="690">
        <v>0</v>
      </c>
      <c r="L87" s="696">
        <v>24642.091361580533</v>
      </c>
      <c r="M87" s="683"/>
      <c r="N87" s="683"/>
      <c r="O87" s="683"/>
      <c r="P87" s="683"/>
    </row>
    <row r="88" spans="1:16" x14ac:dyDescent="0.2">
      <c r="A88" s="692" t="s">
        <v>1380</v>
      </c>
      <c r="B88" s="690">
        <v>174426.75</v>
      </c>
      <c r="C88" s="690">
        <v>0</v>
      </c>
      <c r="D88" s="690">
        <v>178865.77</v>
      </c>
      <c r="E88" s="690">
        <v>353292.52</v>
      </c>
      <c r="F88" s="690">
        <v>0</v>
      </c>
      <c r="G88" s="690">
        <v>353292.52</v>
      </c>
      <c r="H88" s="690">
        <v>353292.52</v>
      </c>
      <c r="I88" s="690"/>
      <c r="J88" s="690">
        <v>353292.52</v>
      </c>
      <c r="K88" s="690">
        <v>0</v>
      </c>
      <c r="L88" s="696">
        <v>0</v>
      </c>
      <c r="M88" s="683"/>
      <c r="N88" s="683"/>
      <c r="O88" s="683"/>
      <c r="P88" s="683"/>
    </row>
    <row r="89" spans="1:16" x14ac:dyDescent="0.2">
      <c r="A89" s="692" t="s">
        <v>1316</v>
      </c>
      <c r="B89" s="690">
        <v>332327.19353685441</v>
      </c>
      <c r="C89" s="690">
        <v>0</v>
      </c>
      <c r="D89" s="690">
        <v>-34800</v>
      </c>
      <c r="E89" s="690">
        <v>297527.19353685441</v>
      </c>
      <c r="F89" s="690">
        <v>0</v>
      </c>
      <c r="G89" s="690">
        <v>191413.18999999997</v>
      </c>
      <c r="H89" s="690">
        <v>191413.18999999997</v>
      </c>
      <c r="I89" s="690"/>
      <c r="J89" s="690">
        <v>191413.18999999997</v>
      </c>
      <c r="K89" s="690">
        <v>0</v>
      </c>
      <c r="L89" s="696">
        <v>106114.00353685443</v>
      </c>
      <c r="M89" s="683"/>
      <c r="N89" s="683"/>
      <c r="O89" s="683"/>
      <c r="P89" s="683"/>
    </row>
    <row r="90" spans="1:16" x14ac:dyDescent="0.2">
      <c r="A90" s="692" t="s">
        <v>1317</v>
      </c>
      <c r="B90" s="690">
        <v>19096.558633175151</v>
      </c>
      <c r="C90" s="690">
        <v>0</v>
      </c>
      <c r="D90" s="690">
        <v>-4000</v>
      </c>
      <c r="E90" s="690">
        <v>15096.558633175151</v>
      </c>
      <c r="F90" s="690">
        <v>0</v>
      </c>
      <c r="G90" s="690">
        <v>3074</v>
      </c>
      <c r="H90" s="690">
        <v>3074</v>
      </c>
      <c r="I90" s="690"/>
      <c r="J90" s="690">
        <v>3074</v>
      </c>
      <c r="K90" s="690">
        <v>0</v>
      </c>
      <c r="L90" s="696">
        <v>12022.558633175151</v>
      </c>
      <c r="M90" s="683"/>
      <c r="N90" s="683"/>
      <c r="O90" s="683"/>
      <c r="P90" s="683"/>
    </row>
    <row r="91" spans="1:16" x14ac:dyDescent="0.2">
      <c r="A91" s="692" t="s">
        <v>1318</v>
      </c>
      <c r="B91" s="690">
        <v>203003.02138818035</v>
      </c>
      <c r="C91" s="690">
        <v>0</v>
      </c>
      <c r="D91" s="690">
        <v>-7695.55</v>
      </c>
      <c r="E91" s="690">
        <v>195307.47138818036</v>
      </c>
      <c r="F91" s="690">
        <v>0</v>
      </c>
      <c r="G91" s="690">
        <v>12242.45</v>
      </c>
      <c r="H91" s="690">
        <v>12242.45</v>
      </c>
      <c r="I91" s="690"/>
      <c r="J91" s="690">
        <v>12242.45</v>
      </c>
      <c r="K91" s="690">
        <v>0</v>
      </c>
      <c r="L91" s="696">
        <v>183065.02138818035</v>
      </c>
      <c r="M91" s="683"/>
      <c r="N91" s="683"/>
      <c r="O91" s="683"/>
      <c r="P91" s="683"/>
    </row>
    <row r="92" spans="1:16" x14ac:dyDescent="0.2">
      <c r="A92" s="692" t="s">
        <v>1381</v>
      </c>
      <c r="B92" s="690">
        <v>407060.51</v>
      </c>
      <c r="C92" s="690">
        <v>0</v>
      </c>
      <c r="D92" s="690">
        <v>-9457.5</v>
      </c>
      <c r="E92" s="690">
        <v>397603.01</v>
      </c>
      <c r="F92" s="690">
        <v>0</v>
      </c>
      <c r="G92" s="690">
        <v>0</v>
      </c>
      <c r="H92" s="690">
        <v>0</v>
      </c>
      <c r="I92" s="690"/>
      <c r="J92" s="690">
        <v>0</v>
      </c>
      <c r="K92" s="690">
        <v>0</v>
      </c>
      <c r="L92" s="696">
        <v>397603.01</v>
      </c>
      <c r="M92" s="683"/>
      <c r="N92" s="683"/>
      <c r="O92" s="683"/>
      <c r="P92" s="683"/>
    </row>
    <row r="93" spans="1:16" x14ac:dyDescent="0.2">
      <c r="A93" s="699" t="s">
        <v>1382</v>
      </c>
      <c r="B93" s="690"/>
      <c r="C93" s="690">
        <v>0</v>
      </c>
      <c r="D93" s="690">
        <v>0</v>
      </c>
      <c r="E93" s="690">
        <v>0</v>
      </c>
      <c r="F93" s="690"/>
      <c r="G93" s="690">
        <v>0</v>
      </c>
      <c r="H93" s="690">
        <v>0</v>
      </c>
      <c r="I93" s="690"/>
      <c r="J93" s="690">
        <v>0</v>
      </c>
      <c r="K93" s="690">
        <v>0</v>
      </c>
      <c r="L93" s="696">
        <v>0</v>
      </c>
      <c r="M93" s="683"/>
      <c r="N93" s="683"/>
      <c r="O93" s="683"/>
      <c r="P93" s="683"/>
    </row>
    <row r="94" spans="1:16" x14ac:dyDescent="0.2">
      <c r="A94" s="699" t="s">
        <v>1383</v>
      </c>
      <c r="B94" s="690">
        <v>0</v>
      </c>
      <c r="C94" s="690">
        <v>0</v>
      </c>
      <c r="D94" s="690">
        <v>34800</v>
      </c>
      <c r="E94" s="690">
        <v>34800</v>
      </c>
      <c r="F94" s="690">
        <v>0</v>
      </c>
      <c r="G94" s="690">
        <v>34800</v>
      </c>
      <c r="H94" s="690">
        <v>34800</v>
      </c>
      <c r="I94" s="690"/>
      <c r="J94" s="690">
        <v>34800</v>
      </c>
      <c r="K94" s="690">
        <v>0</v>
      </c>
      <c r="L94" s="696">
        <v>0</v>
      </c>
      <c r="M94" s="683"/>
      <c r="N94" s="683"/>
      <c r="O94" s="683"/>
      <c r="P94" s="683"/>
    </row>
    <row r="95" spans="1:16" x14ac:dyDescent="0.2">
      <c r="A95" s="699" t="s">
        <v>1384</v>
      </c>
      <c r="B95" s="690">
        <v>0</v>
      </c>
      <c r="C95" s="690">
        <v>0</v>
      </c>
      <c r="D95" s="690">
        <v>4000</v>
      </c>
      <c r="E95" s="690">
        <v>4000</v>
      </c>
      <c r="F95" s="690">
        <v>0</v>
      </c>
      <c r="G95" s="690">
        <v>4000</v>
      </c>
      <c r="H95" s="690">
        <v>4000</v>
      </c>
      <c r="I95" s="690"/>
      <c r="J95" s="690">
        <v>4000</v>
      </c>
      <c r="K95" s="690">
        <v>0</v>
      </c>
      <c r="L95" s="696">
        <v>0</v>
      </c>
      <c r="M95" s="683"/>
      <c r="N95" s="683"/>
      <c r="O95" s="683"/>
      <c r="P95" s="683"/>
    </row>
    <row r="96" spans="1:16" x14ac:dyDescent="0.2">
      <c r="A96" s="700" t="s">
        <v>1156</v>
      </c>
      <c r="B96" s="690">
        <v>1298445</v>
      </c>
      <c r="C96" s="690">
        <v>0</v>
      </c>
      <c r="D96" s="690">
        <v>0</v>
      </c>
      <c r="E96" s="690">
        <v>1298445</v>
      </c>
      <c r="F96" s="690">
        <v>0</v>
      </c>
      <c r="G96" s="690">
        <v>609489</v>
      </c>
      <c r="H96" s="690">
        <v>609489</v>
      </c>
      <c r="I96" s="690"/>
      <c r="J96" s="690">
        <v>609489</v>
      </c>
      <c r="K96" s="690">
        <v>0</v>
      </c>
      <c r="L96" s="696">
        <v>688956</v>
      </c>
      <c r="M96" s="683"/>
      <c r="N96" s="683"/>
      <c r="O96" s="683"/>
      <c r="P96" s="683"/>
    </row>
    <row r="97" spans="1:16" x14ac:dyDescent="0.2">
      <c r="A97" s="699" t="s">
        <v>1385</v>
      </c>
      <c r="B97" s="690">
        <v>500364</v>
      </c>
      <c r="C97" s="690">
        <v>0</v>
      </c>
      <c r="D97" s="690">
        <v>0</v>
      </c>
      <c r="E97" s="690">
        <v>500364</v>
      </c>
      <c r="F97" s="690">
        <v>0</v>
      </c>
      <c r="G97" s="690">
        <v>100404</v>
      </c>
      <c r="H97" s="690">
        <v>100404</v>
      </c>
      <c r="I97" s="690"/>
      <c r="J97" s="690">
        <v>100404</v>
      </c>
      <c r="K97" s="690">
        <v>0</v>
      </c>
      <c r="L97" s="696">
        <v>399960</v>
      </c>
      <c r="M97" s="683"/>
      <c r="N97" s="683"/>
      <c r="O97" s="683"/>
      <c r="P97" s="683"/>
    </row>
    <row r="98" spans="1:16" x14ac:dyDescent="0.2">
      <c r="A98" s="699" t="s">
        <v>1386</v>
      </c>
      <c r="B98" s="690">
        <v>69174</v>
      </c>
      <c r="C98" s="690">
        <v>0</v>
      </c>
      <c r="D98" s="690">
        <v>0</v>
      </c>
      <c r="E98" s="690">
        <v>69174</v>
      </c>
      <c r="F98" s="690">
        <v>0</v>
      </c>
      <c r="G98" s="690">
        <v>23162</v>
      </c>
      <c r="H98" s="690">
        <v>23162</v>
      </c>
      <c r="I98" s="690"/>
      <c r="J98" s="690">
        <v>23162</v>
      </c>
      <c r="K98" s="690">
        <v>0</v>
      </c>
      <c r="L98" s="696">
        <v>46012</v>
      </c>
      <c r="M98" s="683"/>
      <c r="N98" s="683"/>
      <c r="O98" s="683"/>
      <c r="P98" s="683"/>
    </row>
    <row r="99" spans="1:16" x14ac:dyDescent="0.2">
      <c r="A99" s="699" t="s">
        <v>1387</v>
      </c>
      <c r="B99" s="690">
        <v>728907</v>
      </c>
      <c r="C99" s="690">
        <v>0</v>
      </c>
      <c r="D99" s="690">
        <v>0</v>
      </c>
      <c r="E99" s="690">
        <v>728907</v>
      </c>
      <c r="F99" s="690">
        <v>0</v>
      </c>
      <c r="G99" s="690">
        <v>485923</v>
      </c>
      <c r="H99" s="690">
        <v>485923</v>
      </c>
      <c r="I99" s="690"/>
      <c r="J99" s="690">
        <v>485923</v>
      </c>
      <c r="K99" s="690">
        <v>0</v>
      </c>
      <c r="L99" s="696">
        <v>242984</v>
      </c>
      <c r="M99" s="683"/>
      <c r="N99" s="683"/>
      <c r="O99" s="683"/>
      <c r="P99" s="683"/>
    </row>
    <row r="100" spans="1:16" x14ac:dyDescent="0.2">
      <c r="A100" s="700" t="s">
        <v>1162</v>
      </c>
      <c r="B100" s="690">
        <v>0</v>
      </c>
      <c r="C100" s="690">
        <v>49113.69</v>
      </c>
      <c r="D100" s="690">
        <v>9457.5</v>
      </c>
      <c r="E100" s="690">
        <v>58571.19</v>
      </c>
      <c r="F100" s="690">
        <v>47062.53</v>
      </c>
      <c r="G100" s="690">
        <v>11508.659999999996</v>
      </c>
      <c r="H100" s="690">
        <v>11508.659999999996</v>
      </c>
      <c r="I100" s="690"/>
      <c r="J100" s="690">
        <v>11508.659999999996</v>
      </c>
      <c r="K100" s="690">
        <v>47062.53</v>
      </c>
      <c r="L100" s="696">
        <v>47062.53</v>
      </c>
      <c r="M100" s="683"/>
      <c r="N100" s="683"/>
      <c r="O100" s="683"/>
      <c r="P100" s="683"/>
    </row>
    <row r="101" spans="1:16" x14ac:dyDescent="0.2">
      <c r="A101" s="699" t="s">
        <v>1388</v>
      </c>
      <c r="B101" s="690">
        <v>0</v>
      </c>
      <c r="C101" s="690">
        <v>47062.53</v>
      </c>
      <c r="D101" s="690">
        <v>0</v>
      </c>
      <c r="E101" s="690">
        <v>47062.53</v>
      </c>
      <c r="F101" s="690">
        <v>47062.53</v>
      </c>
      <c r="G101" s="690">
        <v>0</v>
      </c>
      <c r="H101" s="690">
        <v>0</v>
      </c>
      <c r="I101" s="690"/>
      <c r="J101" s="690">
        <v>0</v>
      </c>
      <c r="K101" s="690">
        <v>47062.53</v>
      </c>
      <c r="L101" s="696">
        <v>47062.53</v>
      </c>
      <c r="M101" s="683"/>
      <c r="N101" s="683"/>
      <c r="O101" s="683"/>
      <c r="P101" s="683"/>
    </row>
    <row r="102" spans="1:16" x14ac:dyDescent="0.2">
      <c r="A102" s="699" t="s">
        <v>1389</v>
      </c>
      <c r="B102" s="690">
        <v>0</v>
      </c>
      <c r="C102" s="690">
        <v>2051.16</v>
      </c>
      <c r="D102" s="690">
        <v>9457.5</v>
      </c>
      <c r="E102" s="690">
        <v>11508.66</v>
      </c>
      <c r="F102" s="690"/>
      <c r="G102" s="690">
        <v>11508.659999999996</v>
      </c>
      <c r="H102" s="690">
        <v>11508.659999999996</v>
      </c>
      <c r="I102" s="690"/>
      <c r="J102" s="690">
        <v>11508.659999999996</v>
      </c>
      <c r="K102" s="690">
        <v>0</v>
      </c>
      <c r="L102" s="696">
        <v>0</v>
      </c>
      <c r="M102" s="683"/>
      <c r="N102" s="683"/>
      <c r="O102" s="683"/>
      <c r="P102" s="683"/>
    </row>
    <row r="103" spans="1:16" x14ac:dyDescent="0.2">
      <c r="A103" s="692" t="s">
        <v>1104</v>
      </c>
      <c r="B103" s="690">
        <v>22829288.005175963</v>
      </c>
      <c r="C103" s="690">
        <v>200268.26</v>
      </c>
      <c r="D103" s="690">
        <v>24642.090000000044</v>
      </c>
      <c r="E103" s="690">
        <v>23054198.355175965</v>
      </c>
      <c r="F103" s="690">
        <v>199175.78</v>
      </c>
      <c r="G103" s="690">
        <v>11428075.470000006</v>
      </c>
      <c r="H103" s="690">
        <v>11428075.470000006</v>
      </c>
      <c r="I103" s="690"/>
      <c r="J103" s="690">
        <v>11428075.470000006</v>
      </c>
      <c r="K103" s="690">
        <v>199175.78</v>
      </c>
      <c r="L103" s="696">
        <v>11626122.885175953</v>
      </c>
      <c r="M103" s="683"/>
      <c r="N103" s="683"/>
      <c r="O103" s="683"/>
      <c r="P103" s="683"/>
    </row>
    <row r="104" spans="1:16" x14ac:dyDescent="0.2">
      <c r="L104" s="683"/>
      <c r="M104" s="683"/>
      <c r="N104" s="683"/>
      <c r="O104" s="683"/>
      <c r="P104" s="683"/>
    </row>
    <row r="105" spans="1:16" x14ac:dyDescent="0.2">
      <c r="L105" s="683"/>
      <c r="M105" s="683"/>
      <c r="N105" s="683"/>
      <c r="O105" s="683"/>
      <c r="P105" s="683"/>
    </row>
    <row r="106" spans="1:16" x14ac:dyDescent="0.2">
      <c r="L106" s="683"/>
      <c r="M106" s="683"/>
      <c r="N106" s="683"/>
      <c r="O106" s="683"/>
      <c r="P106" s="683"/>
    </row>
    <row r="107" spans="1:16" x14ac:dyDescent="0.2">
      <c r="L107" s="683"/>
      <c r="M107" s="683"/>
      <c r="N107" s="683"/>
      <c r="O107" s="683"/>
      <c r="P107" s="683"/>
    </row>
    <row r="108" spans="1:16" x14ac:dyDescent="0.2">
      <c r="L108" s="683"/>
      <c r="M108" s="683"/>
      <c r="N108" s="683"/>
      <c r="O108" s="683"/>
      <c r="P108" s="683"/>
    </row>
    <row r="109" spans="1:16" x14ac:dyDescent="0.2">
      <c r="L109" s="683"/>
      <c r="M109" s="683"/>
      <c r="N109" s="683"/>
      <c r="O109" s="683"/>
      <c r="P109" s="683"/>
    </row>
    <row r="110" spans="1:16" x14ac:dyDescent="0.2">
      <c r="L110" s="683"/>
      <c r="M110" s="683"/>
      <c r="N110" s="683"/>
      <c r="O110" s="683"/>
      <c r="P110" s="683"/>
    </row>
    <row r="111" spans="1:16" x14ac:dyDescent="0.2">
      <c r="L111" s="683"/>
      <c r="M111" s="683"/>
      <c r="N111" s="683"/>
      <c r="O111" s="683"/>
      <c r="P111" s="683"/>
    </row>
    <row r="112" spans="1:16" x14ac:dyDescent="0.2">
      <c r="L112" s="683"/>
      <c r="M112" s="683"/>
      <c r="N112" s="683"/>
      <c r="O112" s="683"/>
      <c r="P112" s="683"/>
    </row>
    <row r="113" spans="12:16" x14ac:dyDescent="0.2">
      <c r="L113" s="683"/>
      <c r="M113" s="683"/>
      <c r="N113" s="683"/>
      <c r="O113" s="683"/>
      <c r="P113" s="683"/>
    </row>
    <row r="114" spans="12:16" x14ac:dyDescent="0.2">
      <c r="L114" s="683"/>
      <c r="M114" s="683"/>
      <c r="N114" s="683"/>
      <c r="O114" s="683"/>
      <c r="P114" s="683"/>
    </row>
    <row r="115" spans="12:16" x14ac:dyDescent="0.2">
      <c r="L115" s="683"/>
      <c r="M115" s="683"/>
      <c r="N115" s="683"/>
      <c r="O115" s="683"/>
      <c r="P115" s="683"/>
    </row>
    <row r="116" spans="12:16" x14ac:dyDescent="0.2">
      <c r="L116" s="683"/>
      <c r="M116" s="683"/>
      <c r="N116" s="683"/>
      <c r="O116" s="683"/>
      <c r="P116" s="683"/>
    </row>
    <row r="117" spans="12:16" x14ac:dyDescent="0.2">
      <c r="L117" s="683"/>
      <c r="M117" s="683"/>
      <c r="N117" s="683"/>
      <c r="O117" s="683"/>
      <c r="P117" s="683"/>
    </row>
    <row r="118" spans="12:16" x14ac:dyDescent="0.2">
      <c r="L118" s="683"/>
      <c r="M118" s="683"/>
      <c r="N118" s="683"/>
      <c r="O118" s="683"/>
      <c r="P118" s="683"/>
    </row>
    <row r="119" spans="12:16" x14ac:dyDescent="0.2">
      <c r="L119" s="683"/>
      <c r="M119" s="683"/>
      <c r="N119" s="683"/>
      <c r="O119" s="683"/>
      <c r="P119" s="683"/>
    </row>
    <row r="120" spans="12:16" x14ac:dyDescent="0.2">
      <c r="L120" s="683"/>
      <c r="M120" s="683"/>
      <c r="N120" s="683"/>
      <c r="O120" s="683"/>
      <c r="P120" s="683"/>
    </row>
    <row r="121" spans="12:16" x14ac:dyDescent="0.2">
      <c r="L121" s="683"/>
      <c r="M121" s="683"/>
      <c r="N121" s="683"/>
      <c r="O121" s="683"/>
      <c r="P121" s="683"/>
    </row>
    <row r="122" spans="12:16" x14ac:dyDescent="0.2">
      <c r="L122" s="683"/>
      <c r="M122" s="683"/>
      <c r="N122" s="683"/>
      <c r="O122" s="683"/>
      <c r="P122" s="683"/>
    </row>
    <row r="123" spans="12:16" x14ac:dyDescent="0.2">
      <c r="L123" s="683"/>
      <c r="M123" s="683"/>
      <c r="N123" s="683"/>
      <c r="O123" s="683"/>
      <c r="P123" s="683"/>
    </row>
    <row r="124" spans="12:16" x14ac:dyDescent="0.2">
      <c r="L124" s="683"/>
      <c r="M124" s="683"/>
      <c r="N124" s="683"/>
      <c r="O124" s="683"/>
      <c r="P124" s="683"/>
    </row>
    <row r="125" spans="12:16" x14ac:dyDescent="0.2">
      <c r="L125" s="683"/>
      <c r="M125" s="683"/>
      <c r="N125" s="683"/>
      <c r="O125" s="683"/>
      <c r="P125" s="683"/>
    </row>
    <row r="126" spans="12:16" x14ac:dyDescent="0.2">
      <c r="L126" s="683"/>
      <c r="M126" s="683"/>
      <c r="N126" s="683"/>
      <c r="O126" s="683"/>
      <c r="P126" s="683"/>
    </row>
    <row r="127" spans="12:16" x14ac:dyDescent="0.2">
      <c r="L127" s="683"/>
      <c r="M127" s="683"/>
      <c r="N127" s="683"/>
      <c r="O127" s="683"/>
      <c r="P127" s="683"/>
    </row>
    <row r="128" spans="12:16" x14ac:dyDescent="0.2">
      <c r="L128" s="683"/>
      <c r="M128" s="683"/>
      <c r="N128" s="683"/>
      <c r="O128" s="683"/>
      <c r="P128" s="683"/>
    </row>
    <row r="129" spans="12:16" x14ac:dyDescent="0.2">
      <c r="L129" s="683"/>
      <c r="M129" s="683"/>
      <c r="N129" s="683"/>
      <c r="O129" s="683"/>
      <c r="P129" s="683"/>
    </row>
    <row r="130" spans="12:16" x14ac:dyDescent="0.2">
      <c r="L130" s="683"/>
      <c r="M130" s="683"/>
      <c r="N130" s="683"/>
      <c r="O130" s="683"/>
      <c r="P130" s="683"/>
    </row>
    <row r="131" spans="12:16" x14ac:dyDescent="0.2">
      <c r="L131" s="683"/>
      <c r="M131" s="683"/>
      <c r="N131" s="683"/>
      <c r="O131" s="683"/>
      <c r="P131" s="683"/>
    </row>
    <row r="132" spans="12:16" x14ac:dyDescent="0.2">
      <c r="L132" s="683"/>
      <c r="M132" s="683"/>
      <c r="N132" s="683"/>
      <c r="O132" s="683"/>
      <c r="P132" s="683"/>
    </row>
    <row r="133" spans="12:16" x14ac:dyDescent="0.2">
      <c r="L133" s="683"/>
      <c r="M133" s="683"/>
      <c r="N133" s="683"/>
      <c r="O133" s="683"/>
      <c r="P133" s="683"/>
    </row>
    <row r="134" spans="12:16" x14ac:dyDescent="0.2">
      <c r="L134" s="683"/>
      <c r="M134" s="683"/>
      <c r="N134" s="683"/>
      <c r="O134" s="683"/>
      <c r="P134" s="683"/>
    </row>
    <row r="135" spans="12:16" x14ac:dyDescent="0.2">
      <c r="L135" s="683"/>
      <c r="M135" s="683"/>
      <c r="N135" s="683"/>
      <c r="O135" s="683"/>
      <c r="P135" s="683"/>
    </row>
    <row r="136" spans="12:16" x14ac:dyDescent="0.2">
      <c r="L136" s="683"/>
      <c r="M136" s="683"/>
      <c r="N136" s="683"/>
      <c r="O136" s="683"/>
      <c r="P136" s="683"/>
    </row>
    <row r="137" spans="12:16" x14ac:dyDescent="0.2">
      <c r="L137" s="683"/>
      <c r="M137" s="683"/>
      <c r="N137" s="683"/>
      <c r="O137" s="683"/>
      <c r="P137" s="683"/>
    </row>
    <row r="138" spans="12:16" x14ac:dyDescent="0.2">
      <c r="L138" s="683"/>
      <c r="M138" s="683"/>
      <c r="N138" s="683"/>
      <c r="O138" s="683"/>
      <c r="P138" s="683"/>
    </row>
    <row r="139" spans="12:16" x14ac:dyDescent="0.2">
      <c r="L139" s="683"/>
      <c r="M139" s="683"/>
      <c r="N139" s="683"/>
      <c r="O139" s="683"/>
      <c r="P139" s="683"/>
    </row>
    <row r="140" spans="12:16" x14ac:dyDescent="0.2">
      <c r="L140" s="683"/>
      <c r="M140" s="683"/>
      <c r="N140" s="683"/>
      <c r="O140" s="683"/>
      <c r="P140" s="683"/>
    </row>
    <row r="141" spans="12:16" x14ac:dyDescent="0.2">
      <c r="L141" s="683"/>
      <c r="M141" s="683"/>
      <c r="N141" s="683"/>
      <c r="O141" s="683"/>
      <c r="P141" s="683"/>
    </row>
    <row r="142" spans="12:16" x14ac:dyDescent="0.2">
      <c r="L142" s="683"/>
      <c r="M142" s="683"/>
      <c r="N142" s="683"/>
      <c r="O142" s="683"/>
      <c r="P142" s="683"/>
    </row>
    <row r="143" spans="12:16" x14ac:dyDescent="0.2">
      <c r="L143" s="683"/>
      <c r="M143" s="683"/>
      <c r="N143" s="683"/>
      <c r="O143" s="683"/>
      <c r="P143" s="683"/>
    </row>
    <row r="144" spans="12:16" x14ac:dyDescent="0.2">
      <c r="L144" s="683"/>
      <c r="M144" s="683"/>
      <c r="N144" s="683"/>
      <c r="O144" s="683"/>
      <c r="P144" s="683"/>
    </row>
    <row r="145" spans="12:16" x14ac:dyDescent="0.2">
      <c r="L145" s="683"/>
      <c r="M145" s="683"/>
      <c r="N145" s="683"/>
      <c r="O145" s="683"/>
      <c r="P145" s="683"/>
    </row>
    <row r="146" spans="12:16" x14ac:dyDescent="0.2">
      <c r="L146" s="683"/>
      <c r="M146" s="683"/>
      <c r="N146" s="683"/>
      <c r="O146" s="683"/>
      <c r="P146" s="683"/>
    </row>
    <row r="147" spans="12:16" x14ac:dyDescent="0.2">
      <c r="L147" s="683"/>
      <c r="M147" s="683"/>
      <c r="N147" s="683"/>
      <c r="O147" s="683"/>
      <c r="P147" s="683"/>
    </row>
    <row r="148" spans="12:16" x14ac:dyDescent="0.2">
      <c r="L148" s="683"/>
      <c r="M148" s="683"/>
      <c r="N148" s="683"/>
      <c r="O148" s="683"/>
      <c r="P148" s="683"/>
    </row>
    <row r="149" spans="12:16" x14ac:dyDescent="0.2">
      <c r="L149" s="683"/>
      <c r="M149" s="683"/>
      <c r="N149" s="683"/>
      <c r="O149" s="683"/>
      <c r="P149" s="683"/>
    </row>
    <row r="150" spans="12:16" x14ac:dyDescent="0.2">
      <c r="L150" s="683"/>
      <c r="M150" s="683"/>
      <c r="N150" s="683"/>
      <c r="O150" s="683"/>
      <c r="P150" s="683"/>
    </row>
    <row r="151" spans="12:16" x14ac:dyDescent="0.2">
      <c r="L151" s="683"/>
      <c r="M151" s="683"/>
      <c r="N151" s="683"/>
      <c r="O151" s="683"/>
      <c r="P151" s="683"/>
    </row>
    <row r="152" spans="12:16" x14ac:dyDescent="0.2">
      <c r="L152" s="683"/>
      <c r="M152" s="683"/>
      <c r="N152" s="683"/>
      <c r="O152" s="683"/>
      <c r="P152" s="683"/>
    </row>
    <row r="153" spans="12:16" x14ac:dyDescent="0.2">
      <c r="L153" s="683"/>
      <c r="M153" s="683"/>
      <c r="N153" s="683"/>
      <c r="O153" s="683"/>
      <c r="P153" s="683"/>
    </row>
    <row r="154" spans="12:16" x14ac:dyDescent="0.2">
      <c r="L154" s="683"/>
      <c r="M154" s="683"/>
      <c r="N154" s="683"/>
      <c r="O154" s="683"/>
      <c r="P154" s="683"/>
    </row>
    <row r="155" spans="12:16" x14ac:dyDescent="0.2">
      <c r="L155" s="683"/>
      <c r="M155" s="683"/>
      <c r="N155" s="683"/>
      <c r="O155" s="683"/>
      <c r="P155" s="683"/>
    </row>
    <row r="156" spans="12:16" x14ac:dyDescent="0.2">
      <c r="L156" s="683"/>
      <c r="M156" s="683"/>
      <c r="N156" s="683"/>
      <c r="O156" s="683"/>
      <c r="P156" s="683"/>
    </row>
    <row r="157" spans="12:16" x14ac:dyDescent="0.2">
      <c r="L157" s="683"/>
      <c r="M157" s="683"/>
      <c r="N157" s="683"/>
      <c r="O157" s="683"/>
      <c r="P157" s="683"/>
    </row>
    <row r="158" spans="12:16" x14ac:dyDescent="0.2">
      <c r="L158" s="683"/>
      <c r="M158" s="683"/>
      <c r="N158" s="683"/>
      <c r="O158" s="683"/>
      <c r="P158" s="683"/>
    </row>
    <row r="159" spans="12:16" x14ac:dyDescent="0.2">
      <c r="L159" s="683"/>
      <c r="M159" s="683"/>
      <c r="N159" s="683"/>
      <c r="O159" s="683"/>
      <c r="P159" s="683"/>
    </row>
    <row r="160" spans="12:16" x14ac:dyDescent="0.2">
      <c r="L160" s="683"/>
      <c r="M160" s="683"/>
      <c r="N160" s="683"/>
      <c r="O160" s="683"/>
      <c r="P160" s="683"/>
    </row>
    <row r="161" spans="12:16" x14ac:dyDescent="0.2">
      <c r="L161" s="683"/>
      <c r="M161" s="683"/>
      <c r="N161" s="683"/>
      <c r="O161" s="683"/>
      <c r="P161" s="683"/>
    </row>
    <row r="162" spans="12:16" x14ac:dyDescent="0.2">
      <c r="L162" s="683"/>
      <c r="M162" s="683"/>
      <c r="N162" s="683"/>
      <c r="O162" s="683"/>
      <c r="P162" s="683"/>
    </row>
    <row r="163" spans="12:16" x14ac:dyDescent="0.2">
      <c r="L163" s="683"/>
      <c r="M163" s="683"/>
      <c r="N163" s="683"/>
      <c r="O163" s="683"/>
      <c r="P163" s="683"/>
    </row>
    <row r="164" spans="12:16" x14ac:dyDescent="0.2">
      <c r="L164" s="683"/>
      <c r="M164" s="683"/>
      <c r="N164" s="683"/>
      <c r="O164" s="683"/>
      <c r="P164" s="683"/>
    </row>
    <row r="165" spans="12:16" x14ac:dyDescent="0.2">
      <c r="L165" s="683"/>
      <c r="M165" s="683"/>
      <c r="N165" s="683"/>
      <c r="O165" s="683"/>
      <c r="P165" s="683"/>
    </row>
    <row r="166" spans="12:16" x14ac:dyDescent="0.2">
      <c r="L166" s="683"/>
      <c r="M166" s="683"/>
      <c r="N166" s="683"/>
      <c r="O166" s="683"/>
      <c r="P166" s="683"/>
    </row>
    <row r="167" spans="12:16" x14ac:dyDescent="0.2">
      <c r="L167" s="683"/>
      <c r="M167" s="683"/>
      <c r="N167" s="683"/>
      <c r="O167" s="683"/>
      <c r="P167" s="683"/>
    </row>
    <row r="168" spans="12:16" x14ac:dyDescent="0.2">
      <c r="L168" s="683"/>
      <c r="M168" s="683"/>
      <c r="N168" s="683"/>
      <c r="O168" s="683"/>
      <c r="P168" s="683"/>
    </row>
    <row r="169" spans="12:16" x14ac:dyDescent="0.2">
      <c r="L169" s="683"/>
      <c r="M169" s="683"/>
      <c r="N169" s="683"/>
      <c r="O169" s="683"/>
      <c r="P169" s="683"/>
    </row>
    <row r="170" spans="12:16" x14ac:dyDescent="0.2">
      <c r="L170" s="683"/>
      <c r="M170" s="683"/>
      <c r="N170" s="683"/>
      <c r="O170" s="683"/>
      <c r="P170" s="683"/>
    </row>
    <row r="171" spans="12:16" x14ac:dyDescent="0.2">
      <c r="L171" s="683"/>
      <c r="M171" s="683"/>
      <c r="N171" s="683"/>
      <c r="O171" s="683"/>
      <c r="P171" s="683"/>
    </row>
    <row r="172" spans="12:16" x14ac:dyDescent="0.2">
      <c r="L172" s="683"/>
      <c r="M172" s="683"/>
      <c r="N172" s="683"/>
      <c r="O172" s="683"/>
      <c r="P172" s="683"/>
    </row>
    <row r="173" spans="12:16" x14ac:dyDescent="0.2">
      <c r="L173" s="683"/>
      <c r="M173" s="683"/>
      <c r="N173" s="683"/>
      <c r="O173" s="683"/>
      <c r="P173" s="683"/>
    </row>
    <row r="174" spans="12:16" x14ac:dyDescent="0.2">
      <c r="L174" s="683"/>
      <c r="M174" s="683"/>
      <c r="N174" s="683"/>
      <c r="O174" s="683"/>
      <c r="P174" s="683"/>
    </row>
    <row r="175" spans="12:16" x14ac:dyDescent="0.2">
      <c r="L175" s="683"/>
      <c r="M175" s="683"/>
      <c r="N175" s="683"/>
      <c r="O175" s="683"/>
      <c r="P175" s="683"/>
    </row>
    <row r="176" spans="12:16" x14ac:dyDescent="0.2">
      <c r="L176" s="683"/>
      <c r="M176" s="683"/>
      <c r="N176" s="683"/>
      <c r="O176" s="683"/>
      <c r="P176" s="683"/>
    </row>
    <row r="177" spans="12:16" x14ac:dyDescent="0.2">
      <c r="L177" s="683"/>
      <c r="M177" s="683"/>
      <c r="N177" s="683"/>
      <c r="O177" s="683"/>
      <c r="P177" s="683"/>
    </row>
    <row r="178" spans="12:16" x14ac:dyDescent="0.2">
      <c r="L178" s="683"/>
      <c r="M178" s="683"/>
      <c r="N178" s="683"/>
      <c r="O178" s="683"/>
      <c r="P178" s="683"/>
    </row>
    <row r="179" spans="12:16" x14ac:dyDescent="0.2">
      <c r="L179" s="683"/>
      <c r="M179" s="683"/>
      <c r="N179" s="683"/>
      <c r="O179" s="683"/>
      <c r="P179" s="683"/>
    </row>
    <row r="180" spans="12:16" x14ac:dyDescent="0.2">
      <c r="L180" s="683"/>
      <c r="M180" s="683"/>
      <c r="N180" s="683"/>
      <c r="O180" s="683"/>
      <c r="P180" s="683"/>
    </row>
    <row r="181" spans="12:16" x14ac:dyDescent="0.2">
      <c r="L181" s="683"/>
      <c r="M181" s="683"/>
      <c r="N181" s="683"/>
      <c r="O181" s="683"/>
      <c r="P181" s="683"/>
    </row>
    <row r="182" spans="12:16" x14ac:dyDescent="0.2">
      <c r="L182" s="683"/>
      <c r="M182" s="683"/>
      <c r="N182" s="683"/>
      <c r="O182" s="683"/>
      <c r="P182" s="683"/>
    </row>
    <row r="183" spans="12:16" x14ac:dyDescent="0.2">
      <c r="L183" s="683"/>
      <c r="M183" s="683"/>
      <c r="N183" s="683"/>
      <c r="O183" s="683"/>
      <c r="P183" s="683"/>
    </row>
    <row r="184" spans="12:16" x14ac:dyDescent="0.2">
      <c r="L184" s="683"/>
      <c r="M184" s="683"/>
      <c r="N184" s="683"/>
      <c r="O184" s="683"/>
      <c r="P184" s="683"/>
    </row>
    <row r="185" spans="12:16" x14ac:dyDescent="0.2">
      <c r="L185" s="683"/>
      <c r="M185" s="683"/>
      <c r="N185" s="683"/>
      <c r="O185" s="683"/>
      <c r="P185" s="683"/>
    </row>
    <row r="186" spans="12:16" x14ac:dyDescent="0.2">
      <c r="L186" s="683"/>
      <c r="M186" s="683"/>
      <c r="N186" s="683"/>
      <c r="O186" s="683"/>
      <c r="P186" s="683"/>
    </row>
    <row r="187" spans="12:16" x14ac:dyDescent="0.2">
      <c r="L187" s="683"/>
      <c r="M187" s="683"/>
      <c r="N187" s="683"/>
      <c r="O187" s="683"/>
      <c r="P187" s="683"/>
    </row>
    <row r="188" spans="12:16" x14ac:dyDescent="0.2">
      <c r="L188" s="683"/>
      <c r="M188" s="683"/>
      <c r="N188" s="683"/>
      <c r="O188" s="683"/>
      <c r="P188" s="683"/>
    </row>
    <row r="189" spans="12:16" x14ac:dyDescent="0.2">
      <c r="L189" s="683"/>
      <c r="M189" s="683"/>
      <c r="N189" s="683"/>
      <c r="O189" s="683"/>
      <c r="P189" s="683"/>
    </row>
    <row r="190" spans="12:16" x14ac:dyDescent="0.2">
      <c r="L190" s="683"/>
      <c r="M190" s="683"/>
      <c r="N190" s="683"/>
      <c r="O190" s="683"/>
      <c r="P190" s="683"/>
    </row>
    <row r="191" spans="12:16" x14ac:dyDescent="0.2">
      <c r="L191" s="683"/>
      <c r="M191" s="683"/>
      <c r="N191" s="683"/>
      <c r="O191" s="683"/>
      <c r="P191" s="683"/>
    </row>
    <row r="192" spans="12:16" x14ac:dyDescent="0.2">
      <c r="L192" s="683"/>
      <c r="M192" s="683"/>
      <c r="N192" s="683"/>
      <c r="O192" s="683"/>
      <c r="P192" s="683"/>
    </row>
    <row r="193" spans="12:16" x14ac:dyDescent="0.2">
      <c r="L193" s="683"/>
      <c r="M193" s="683"/>
      <c r="N193" s="683"/>
      <c r="O193" s="683"/>
      <c r="P193" s="683"/>
    </row>
    <row r="194" spans="12:16" x14ac:dyDescent="0.2">
      <c r="L194" s="683"/>
      <c r="M194" s="683"/>
      <c r="N194" s="683"/>
      <c r="O194" s="683"/>
      <c r="P194" s="683"/>
    </row>
    <row r="195" spans="12:16" x14ac:dyDescent="0.2">
      <c r="L195" s="683"/>
      <c r="M195" s="683"/>
      <c r="N195" s="683"/>
      <c r="O195" s="683"/>
      <c r="P195" s="683"/>
    </row>
    <row r="196" spans="12:16" x14ac:dyDescent="0.2">
      <c r="L196" s="683"/>
      <c r="M196" s="683"/>
      <c r="N196" s="683"/>
      <c r="O196" s="683"/>
      <c r="P196" s="683"/>
    </row>
    <row r="197" spans="12:16" x14ac:dyDescent="0.2">
      <c r="L197" s="683"/>
      <c r="M197" s="683"/>
      <c r="N197" s="683"/>
      <c r="O197" s="683"/>
      <c r="P197" s="683"/>
    </row>
    <row r="198" spans="12:16" x14ac:dyDescent="0.2">
      <c r="L198" s="683"/>
      <c r="M198" s="683"/>
      <c r="N198" s="683"/>
      <c r="O198" s="683"/>
      <c r="P198" s="683"/>
    </row>
    <row r="199" spans="12:16" x14ac:dyDescent="0.2">
      <c r="L199" s="683"/>
      <c r="M199" s="683"/>
      <c r="N199" s="683"/>
      <c r="O199" s="683"/>
      <c r="P199" s="683"/>
    </row>
    <row r="200" spans="12:16" x14ac:dyDescent="0.2">
      <c r="L200" s="683"/>
      <c r="M200" s="683"/>
      <c r="N200" s="683"/>
      <c r="O200" s="683"/>
      <c r="P200" s="683"/>
    </row>
    <row r="201" spans="12:16" x14ac:dyDescent="0.2">
      <c r="L201" s="683"/>
      <c r="M201" s="683"/>
      <c r="N201" s="683"/>
      <c r="O201" s="683"/>
      <c r="P201" s="683"/>
    </row>
    <row r="202" spans="12:16" x14ac:dyDescent="0.2">
      <c r="L202" s="683"/>
      <c r="M202" s="683"/>
      <c r="N202" s="683"/>
      <c r="O202" s="683"/>
      <c r="P202" s="683"/>
    </row>
    <row r="203" spans="12:16" x14ac:dyDescent="0.2">
      <c r="L203" s="683"/>
      <c r="M203" s="683"/>
      <c r="N203" s="683"/>
      <c r="O203" s="683"/>
      <c r="P203" s="683"/>
    </row>
    <row r="204" spans="12:16" x14ac:dyDescent="0.2">
      <c r="L204" s="683"/>
      <c r="M204" s="683"/>
      <c r="N204" s="683"/>
      <c r="O204" s="683"/>
      <c r="P204" s="683"/>
    </row>
    <row r="205" spans="12:16" x14ac:dyDescent="0.2">
      <c r="L205" s="683"/>
      <c r="M205" s="683"/>
      <c r="N205" s="683"/>
      <c r="O205" s="683"/>
      <c r="P205" s="683"/>
    </row>
    <row r="206" spans="12:16" x14ac:dyDescent="0.2">
      <c r="L206" s="683"/>
      <c r="M206" s="683"/>
      <c r="N206" s="683"/>
      <c r="O206" s="683"/>
      <c r="P206" s="683"/>
    </row>
    <row r="207" spans="12:16" x14ac:dyDescent="0.2">
      <c r="L207" s="683"/>
      <c r="M207" s="683"/>
      <c r="N207" s="683"/>
      <c r="O207" s="683"/>
      <c r="P207" s="683"/>
    </row>
    <row r="208" spans="12:16" x14ac:dyDescent="0.2">
      <c r="L208" s="683"/>
      <c r="M208" s="683"/>
      <c r="N208" s="683"/>
      <c r="O208" s="683"/>
      <c r="P208" s="683"/>
    </row>
    <row r="209" spans="12:16" x14ac:dyDescent="0.2">
      <c r="L209" s="683"/>
      <c r="M209" s="683"/>
      <c r="N209" s="683"/>
      <c r="O209" s="683"/>
      <c r="P209" s="683"/>
    </row>
    <row r="210" spans="12:16" x14ac:dyDescent="0.2">
      <c r="L210" s="683"/>
      <c r="M210" s="683"/>
      <c r="N210" s="683"/>
      <c r="O210" s="683"/>
      <c r="P210" s="683"/>
    </row>
    <row r="211" spans="12:16" x14ac:dyDescent="0.2">
      <c r="L211" s="683"/>
      <c r="M211" s="683"/>
      <c r="N211" s="683"/>
      <c r="O211" s="683"/>
      <c r="P211" s="683"/>
    </row>
    <row r="212" spans="12:16" x14ac:dyDescent="0.2">
      <c r="L212" s="683"/>
      <c r="M212" s="683"/>
      <c r="N212" s="683"/>
      <c r="O212" s="683"/>
      <c r="P212" s="683"/>
    </row>
    <row r="213" spans="12:16" x14ac:dyDescent="0.2">
      <c r="L213" s="683"/>
      <c r="M213" s="683"/>
      <c r="N213" s="683"/>
      <c r="O213" s="683"/>
      <c r="P213" s="683"/>
    </row>
    <row r="214" spans="12:16" x14ac:dyDescent="0.2">
      <c r="L214" s="683"/>
      <c r="M214" s="683"/>
      <c r="N214" s="683"/>
      <c r="O214" s="683"/>
      <c r="P214" s="683"/>
    </row>
    <row r="215" spans="12:16" x14ac:dyDescent="0.2">
      <c r="L215" s="683"/>
      <c r="M215" s="683"/>
      <c r="N215" s="683"/>
      <c r="O215" s="683"/>
      <c r="P215" s="683"/>
    </row>
    <row r="216" spans="12:16" x14ac:dyDescent="0.2">
      <c r="L216" s="683"/>
      <c r="M216" s="683"/>
      <c r="N216" s="683"/>
      <c r="O216" s="683"/>
      <c r="P216" s="683"/>
    </row>
    <row r="217" spans="12:16" x14ac:dyDescent="0.2">
      <c r="L217" s="683"/>
      <c r="M217" s="683"/>
      <c r="N217" s="683"/>
      <c r="O217" s="683"/>
      <c r="P217" s="683"/>
    </row>
    <row r="218" spans="12:16" x14ac:dyDescent="0.2">
      <c r="L218" s="683"/>
      <c r="M218" s="683"/>
      <c r="N218" s="683"/>
      <c r="O218" s="683"/>
      <c r="P218" s="683"/>
    </row>
    <row r="219" spans="12:16" x14ac:dyDescent="0.2">
      <c r="L219" s="683"/>
      <c r="M219" s="683"/>
      <c r="N219" s="683"/>
      <c r="O219" s="683"/>
      <c r="P219" s="683"/>
    </row>
    <row r="220" spans="12:16" x14ac:dyDescent="0.2">
      <c r="L220" s="683"/>
      <c r="M220" s="683"/>
      <c r="N220" s="683"/>
      <c r="O220" s="683"/>
      <c r="P220" s="683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FINANZAS&amp;R54</oddFooter>
  </headerFooter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K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46.7109375" style="686" customWidth="1"/>
    <col min="2" max="2" width="15.7109375" style="515" customWidth="1"/>
    <col min="3" max="3" width="15.85546875" style="515" customWidth="1"/>
    <col min="4" max="4" width="18.140625" style="515" customWidth="1"/>
    <col min="5" max="5" width="16.140625" style="515" customWidth="1"/>
    <col min="6" max="6" width="17.85546875" style="515" customWidth="1"/>
    <col min="7" max="7" width="13.140625" style="515" customWidth="1"/>
    <col min="8" max="8" width="13.42578125" style="515" customWidth="1"/>
    <col min="9" max="9" width="13.7109375" style="515" customWidth="1"/>
    <col min="10" max="10" width="13.42578125" style="515" customWidth="1"/>
    <col min="11" max="11" width="15.14062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1390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1391</v>
      </c>
    </row>
    <row r="8" spans="1:18" s="691" customFormat="1" ht="51.75" x14ac:dyDescent="0.25">
      <c r="A8" s="702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 s="459"/>
    </row>
    <row r="9" spans="1:18" ht="15" x14ac:dyDescent="0.25">
      <c r="A9" s="692" t="s">
        <v>1136</v>
      </c>
      <c r="B9" s="690"/>
      <c r="C9" s="690">
        <v>1143.24</v>
      </c>
      <c r="D9" s="690">
        <v>3001</v>
      </c>
      <c r="E9" s="690">
        <v>4144.24</v>
      </c>
      <c r="F9" s="690">
        <v>1143.24</v>
      </c>
      <c r="G9" s="690">
        <v>3001</v>
      </c>
      <c r="H9" s="690">
        <v>3001</v>
      </c>
      <c r="I9" s="690"/>
      <c r="J9" s="690">
        <v>3001</v>
      </c>
      <c r="K9" s="690">
        <v>1143.24</v>
      </c>
      <c r="L9" s="696">
        <v>1143.24</v>
      </c>
      <c r="M9"/>
      <c r="N9" s="683"/>
      <c r="O9" s="683"/>
      <c r="P9" s="683"/>
    </row>
    <row r="10" spans="1:18" ht="15" x14ac:dyDescent="0.25">
      <c r="A10" s="699" t="s">
        <v>1340</v>
      </c>
      <c r="B10" s="690"/>
      <c r="C10" s="690">
        <v>233.24</v>
      </c>
      <c r="D10" s="690">
        <v>0</v>
      </c>
      <c r="E10" s="690">
        <v>233.24</v>
      </c>
      <c r="F10" s="690">
        <v>233.24</v>
      </c>
      <c r="G10" s="690">
        <v>0</v>
      </c>
      <c r="H10" s="690">
        <v>0</v>
      </c>
      <c r="I10" s="690"/>
      <c r="J10" s="690">
        <v>0</v>
      </c>
      <c r="K10" s="690">
        <v>233.24</v>
      </c>
      <c r="L10" s="696">
        <v>233.24</v>
      </c>
      <c r="M10"/>
      <c r="N10" s="683"/>
      <c r="O10" s="683"/>
      <c r="P10" s="683"/>
    </row>
    <row r="11" spans="1:18" ht="15" x14ac:dyDescent="0.25">
      <c r="A11" s="699" t="s">
        <v>1341</v>
      </c>
      <c r="B11" s="690"/>
      <c r="C11" s="690">
        <v>910</v>
      </c>
      <c r="D11" s="690">
        <v>0</v>
      </c>
      <c r="E11" s="690">
        <v>910</v>
      </c>
      <c r="F11" s="690">
        <v>910</v>
      </c>
      <c r="G11" s="690">
        <v>0</v>
      </c>
      <c r="H11" s="690">
        <v>0</v>
      </c>
      <c r="I11" s="690"/>
      <c r="J11" s="690">
        <v>0</v>
      </c>
      <c r="K11" s="690">
        <v>910</v>
      </c>
      <c r="L11" s="696">
        <v>910</v>
      </c>
      <c r="M11"/>
      <c r="N11" s="683"/>
      <c r="O11" s="683"/>
      <c r="P11" s="683"/>
    </row>
    <row r="12" spans="1:18" ht="15" x14ac:dyDescent="0.25">
      <c r="A12" s="699" t="s">
        <v>1358</v>
      </c>
      <c r="B12" s="690"/>
      <c r="C12" s="690">
        <v>0</v>
      </c>
      <c r="D12" s="690">
        <v>3001</v>
      </c>
      <c r="E12" s="690">
        <v>3001</v>
      </c>
      <c r="F12" s="690">
        <v>0</v>
      </c>
      <c r="G12" s="690">
        <v>3001</v>
      </c>
      <c r="H12" s="690">
        <v>3001</v>
      </c>
      <c r="I12" s="690"/>
      <c r="J12" s="690">
        <v>3001</v>
      </c>
      <c r="K12" s="690">
        <v>0</v>
      </c>
      <c r="L12" s="696">
        <v>0</v>
      </c>
      <c r="M12"/>
      <c r="N12" s="683"/>
      <c r="O12" s="683"/>
      <c r="P12" s="683"/>
    </row>
    <row r="13" spans="1:18" ht="15" x14ac:dyDescent="0.25">
      <c r="A13" s="692" t="s">
        <v>1144</v>
      </c>
      <c r="B13" s="690"/>
      <c r="C13" s="690">
        <v>9624.64</v>
      </c>
      <c r="D13" s="690">
        <v>0</v>
      </c>
      <c r="E13" s="690">
        <v>9624.64</v>
      </c>
      <c r="F13" s="690">
        <v>8516.2899999999991</v>
      </c>
      <c r="G13" s="690">
        <v>82.56</v>
      </c>
      <c r="H13" s="690">
        <v>82.56</v>
      </c>
      <c r="I13" s="690"/>
      <c r="J13" s="690">
        <v>82.56</v>
      </c>
      <c r="K13" s="690">
        <v>8516.2899999999991</v>
      </c>
      <c r="L13" s="696">
        <v>9542.08</v>
      </c>
      <c r="M13"/>
      <c r="N13" s="683"/>
      <c r="O13" s="683"/>
      <c r="P13" s="683"/>
    </row>
    <row r="14" spans="1:18" ht="15" x14ac:dyDescent="0.25">
      <c r="A14" s="692" t="s">
        <v>1305</v>
      </c>
      <c r="B14" s="690"/>
      <c r="C14" s="690">
        <v>7544.24</v>
      </c>
      <c r="D14" s="690">
        <v>0</v>
      </c>
      <c r="E14" s="690">
        <v>7544.24</v>
      </c>
      <c r="F14" s="690">
        <v>7544.24</v>
      </c>
      <c r="G14" s="690">
        <v>0</v>
      </c>
      <c r="H14" s="690">
        <v>0</v>
      </c>
      <c r="I14" s="690"/>
      <c r="J14" s="690">
        <v>0</v>
      </c>
      <c r="K14" s="690">
        <v>7544.24</v>
      </c>
      <c r="L14" s="696">
        <v>7544.24</v>
      </c>
      <c r="M14"/>
      <c r="N14" s="683"/>
      <c r="O14" s="683"/>
      <c r="P14" s="683"/>
    </row>
    <row r="15" spans="1:18" ht="15" x14ac:dyDescent="0.25">
      <c r="A15" s="692" t="s">
        <v>1309</v>
      </c>
      <c r="B15" s="690"/>
      <c r="C15" s="690">
        <v>2080.3999999999996</v>
      </c>
      <c r="D15" s="690">
        <v>0</v>
      </c>
      <c r="E15" s="690">
        <v>2080.4</v>
      </c>
      <c r="F15" s="690">
        <v>972.05</v>
      </c>
      <c r="G15" s="690">
        <v>82.56</v>
      </c>
      <c r="H15" s="690">
        <v>82.56</v>
      </c>
      <c r="I15" s="690"/>
      <c r="J15" s="690">
        <v>82.56</v>
      </c>
      <c r="K15" s="690">
        <v>972.05</v>
      </c>
      <c r="L15" s="696">
        <v>1997.8400000000001</v>
      </c>
      <c r="M15"/>
      <c r="N15" s="683"/>
      <c r="O15" s="683"/>
      <c r="P15" s="683"/>
    </row>
    <row r="16" spans="1:18" ht="15" x14ac:dyDescent="0.25">
      <c r="A16" s="700" t="s">
        <v>1156</v>
      </c>
      <c r="B16" s="690"/>
      <c r="C16" s="690">
        <v>240740.55</v>
      </c>
      <c r="D16" s="690">
        <v>0</v>
      </c>
      <c r="E16" s="690">
        <v>240740.55</v>
      </c>
      <c r="F16" s="690">
        <v>240740.55</v>
      </c>
      <c r="G16" s="690">
        <v>75800</v>
      </c>
      <c r="H16" s="690">
        <v>75800</v>
      </c>
      <c r="I16" s="690"/>
      <c r="J16" s="690">
        <v>75800</v>
      </c>
      <c r="K16" s="690">
        <v>240740.55</v>
      </c>
      <c r="L16" s="696">
        <v>164940.54999999999</v>
      </c>
      <c r="M16"/>
      <c r="N16" s="683"/>
      <c r="O16" s="683"/>
      <c r="P16" s="683"/>
    </row>
    <row r="17" spans="1:16" ht="15" x14ac:dyDescent="0.25">
      <c r="A17" s="699" t="s">
        <v>1392</v>
      </c>
      <c r="B17" s="690"/>
      <c r="C17" s="690">
        <v>240740.55</v>
      </c>
      <c r="D17" s="690">
        <v>0</v>
      </c>
      <c r="E17" s="690">
        <v>240740.55</v>
      </c>
      <c r="F17" s="690">
        <v>240740.55</v>
      </c>
      <c r="G17" s="690">
        <v>75800</v>
      </c>
      <c r="H17" s="690">
        <v>75800</v>
      </c>
      <c r="I17" s="690"/>
      <c r="J17" s="690">
        <v>75800</v>
      </c>
      <c r="K17" s="690">
        <v>240740.55</v>
      </c>
      <c r="L17" s="696">
        <v>164940.54999999999</v>
      </c>
      <c r="M17"/>
      <c r="N17" s="683"/>
      <c r="O17" s="683"/>
      <c r="P17" s="683"/>
    </row>
    <row r="18" spans="1:16" ht="15" x14ac:dyDescent="0.25">
      <c r="A18" s="700" t="s">
        <v>1162</v>
      </c>
      <c r="B18" s="690">
        <v>0</v>
      </c>
      <c r="C18" s="690">
        <v>715702.96</v>
      </c>
      <c r="D18" s="690">
        <v>-3001</v>
      </c>
      <c r="E18" s="690">
        <v>712701.96</v>
      </c>
      <c r="F18" s="690">
        <v>715702.96</v>
      </c>
      <c r="G18" s="690">
        <v>142816</v>
      </c>
      <c r="H18" s="690">
        <v>142816</v>
      </c>
      <c r="I18" s="690"/>
      <c r="J18" s="690">
        <v>142816</v>
      </c>
      <c r="K18" s="690">
        <v>715702.96</v>
      </c>
      <c r="L18" s="696">
        <v>569885.96</v>
      </c>
      <c r="M18"/>
      <c r="N18" s="683"/>
      <c r="O18" s="683"/>
      <c r="P18" s="683"/>
    </row>
    <row r="19" spans="1:16" ht="15" x14ac:dyDescent="0.25">
      <c r="A19" s="699" t="s">
        <v>1388</v>
      </c>
      <c r="B19" s="690"/>
      <c r="C19" s="690">
        <v>715702.96</v>
      </c>
      <c r="D19" s="690">
        <v>-145817</v>
      </c>
      <c r="E19" s="690">
        <v>569885.96</v>
      </c>
      <c r="F19" s="690">
        <v>715702.96</v>
      </c>
      <c r="G19" s="690">
        <v>0</v>
      </c>
      <c r="H19" s="690">
        <v>0</v>
      </c>
      <c r="I19" s="690"/>
      <c r="J19" s="690">
        <v>0</v>
      </c>
      <c r="K19" s="690">
        <v>715702.96</v>
      </c>
      <c r="L19" s="696">
        <v>569885.96</v>
      </c>
      <c r="M19"/>
      <c r="N19" s="683"/>
      <c r="O19" s="683"/>
      <c r="P19" s="683"/>
    </row>
    <row r="20" spans="1:16" ht="15" x14ac:dyDescent="0.25">
      <c r="A20" s="699" t="s">
        <v>1389</v>
      </c>
      <c r="B20" s="690">
        <v>0</v>
      </c>
      <c r="C20" s="690">
        <v>0</v>
      </c>
      <c r="D20" s="690">
        <v>42998</v>
      </c>
      <c r="E20" s="690">
        <v>42998</v>
      </c>
      <c r="F20" s="690">
        <v>0</v>
      </c>
      <c r="G20" s="690">
        <v>42998</v>
      </c>
      <c r="H20" s="690">
        <v>42998</v>
      </c>
      <c r="I20" s="690"/>
      <c r="J20" s="690">
        <v>42998</v>
      </c>
      <c r="K20" s="690">
        <v>0</v>
      </c>
      <c r="L20" s="696">
        <v>0</v>
      </c>
      <c r="M20"/>
      <c r="N20" s="683"/>
      <c r="O20" s="683"/>
      <c r="P20" s="683"/>
    </row>
    <row r="21" spans="1:16" s="683" customFormat="1" x14ac:dyDescent="0.2">
      <c r="A21" s="699" t="s">
        <v>1393</v>
      </c>
      <c r="B21" s="690">
        <v>0</v>
      </c>
      <c r="C21" s="690">
        <v>0</v>
      </c>
      <c r="D21" s="690">
        <v>99818</v>
      </c>
      <c r="E21" s="690">
        <v>99818</v>
      </c>
      <c r="F21" s="690">
        <v>0</v>
      </c>
      <c r="G21" s="690">
        <v>99818</v>
      </c>
      <c r="H21" s="690">
        <v>99818</v>
      </c>
      <c r="I21" s="690"/>
      <c r="J21" s="690">
        <v>99818</v>
      </c>
      <c r="K21" s="690">
        <v>0</v>
      </c>
      <c r="L21" s="696">
        <v>0</v>
      </c>
    </row>
    <row r="22" spans="1:16" s="683" customFormat="1" x14ac:dyDescent="0.2">
      <c r="A22" s="692" t="s">
        <v>1104</v>
      </c>
      <c r="B22" s="690">
        <v>0</v>
      </c>
      <c r="C22" s="690">
        <v>967211.3899999999</v>
      </c>
      <c r="D22" s="690">
        <v>0</v>
      </c>
      <c r="E22" s="690">
        <v>967211.3899999999</v>
      </c>
      <c r="F22" s="690">
        <v>966103.03999999992</v>
      </c>
      <c r="G22" s="690">
        <v>221699.56</v>
      </c>
      <c r="H22" s="690">
        <v>221699.56</v>
      </c>
      <c r="I22" s="690"/>
      <c r="J22" s="690">
        <v>221699.56</v>
      </c>
      <c r="K22" s="690">
        <v>966103.03999999992</v>
      </c>
      <c r="L22" s="696">
        <v>745511.83</v>
      </c>
    </row>
    <row r="23" spans="1:16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6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6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6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6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6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6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6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6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6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  <row r="139" spans="1:11" s="683" customFormat="1" x14ac:dyDescent="0.2">
      <c r="A139" s="686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</row>
    <row r="140" spans="1:11" s="683" customFormat="1" x14ac:dyDescent="0.2">
      <c r="A140" s="686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</row>
    <row r="141" spans="1:11" s="683" customFormat="1" x14ac:dyDescent="0.2">
      <c r="A141" s="686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</row>
    <row r="142" spans="1:11" s="683" customFormat="1" x14ac:dyDescent="0.2">
      <c r="A142" s="686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</row>
    <row r="143" spans="1:11" s="683" customFormat="1" x14ac:dyDescent="0.2">
      <c r="A143" s="686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</row>
    <row r="144" spans="1:11" s="683" customFormat="1" x14ac:dyDescent="0.2">
      <c r="A144" s="686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</row>
    <row r="145" spans="1:11" s="683" customFormat="1" x14ac:dyDescent="0.2">
      <c r="A145" s="686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</row>
    <row r="146" spans="1:11" s="683" customFormat="1" x14ac:dyDescent="0.2">
      <c r="A146" s="686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FINANZAS&amp;R55</oddFooter>
  </headerFooter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9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64" style="686" customWidth="1"/>
    <col min="2" max="2" width="18" style="515" customWidth="1"/>
    <col min="3" max="3" width="15.85546875" style="515" customWidth="1"/>
    <col min="4" max="4" width="18.140625" style="515" customWidth="1"/>
    <col min="5" max="5" width="14.42578125" style="515" customWidth="1"/>
    <col min="6" max="6" width="16.7109375" style="515" customWidth="1"/>
    <col min="7" max="7" width="13.140625" style="515" customWidth="1"/>
    <col min="8" max="8" width="15.42578125" style="515" customWidth="1"/>
    <col min="9" max="9" width="13.7109375" style="515" customWidth="1"/>
    <col min="10" max="10" width="10.42578125" style="515" customWidth="1"/>
    <col min="11" max="11" width="13.710937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s="683" customFormat="1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s="683" customFormat="1" ht="12.75" customHeight="1" x14ac:dyDescent="0.2">
      <c r="A2" s="681" t="s">
        <v>1394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s="683" customFormat="1" ht="12.75" customHeight="1" x14ac:dyDescent="0.2">
      <c r="A3" s="684" t="str">
        <f>'PROMEP-PRODEP'!A3:L3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s="683" customFormat="1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s="683" customFormat="1" ht="25.5" x14ac:dyDescent="0.2">
      <c r="A6" s="686" t="s">
        <v>1119</v>
      </c>
      <c r="B6" s="687" t="s">
        <v>1395</v>
      </c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</row>
    <row r="8" spans="1:18" s="691" customFormat="1" ht="51.7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s="683" customFormat="1" ht="15" x14ac:dyDescent="0.25">
      <c r="A9" s="692" t="s">
        <v>1127</v>
      </c>
      <c r="B9" s="690"/>
      <c r="C9" s="690">
        <v>0</v>
      </c>
      <c r="D9" s="690">
        <v>0</v>
      </c>
      <c r="E9" s="690">
        <v>0</v>
      </c>
      <c r="F9" s="690">
        <v>0</v>
      </c>
      <c r="G9" s="690">
        <v>0</v>
      </c>
      <c r="H9" s="690">
        <v>0</v>
      </c>
      <c r="I9" s="690"/>
      <c r="J9" s="690">
        <v>0</v>
      </c>
      <c r="K9" s="690">
        <v>0</v>
      </c>
      <c r="L9" s="693">
        <v>0</v>
      </c>
      <c r="M9"/>
    </row>
    <row r="10" spans="1:18" s="683" customFormat="1" ht="15" x14ac:dyDescent="0.25">
      <c r="A10" s="699" t="s">
        <v>1321</v>
      </c>
      <c r="B10" s="690"/>
      <c r="C10" s="690">
        <v>0</v>
      </c>
      <c r="D10" s="690">
        <v>0</v>
      </c>
      <c r="E10" s="690">
        <v>0</v>
      </c>
      <c r="F10" s="690">
        <v>0</v>
      </c>
      <c r="G10" s="690">
        <v>0</v>
      </c>
      <c r="H10" s="690">
        <v>0</v>
      </c>
      <c r="I10" s="690"/>
      <c r="J10" s="690">
        <v>0</v>
      </c>
      <c r="K10" s="690">
        <v>0</v>
      </c>
      <c r="L10" s="693">
        <v>0</v>
      </c>
      <c r="M10"/>
    </row>
    <row r="11" spans="1:18" s="683" customFormat="1" ht="15" x14ac:dyDescent="0.25">
      <c r="A11" s="703" t="s">
        <v>1285</v>
      </c>
      <c r="B11" s="690"/>
      <c r="C11" s="690">
        <v>0</v>
      </c>
      <c r="D11" s="690">
        <v>0</v>
      </c>
      <c r="E11" s="690">
        <v>0</v>
      </c>
      <c r="F11" s="690">
        <v>0</v>
      </c>
      <c r="G11" s="690">
        <v>0</v>
      </c>
      <c r="H11" s="690">
        <v>0</v>
      </c>
      <c r="I11" s="690"/>
      <c r="J11" s="690">
        <v>0</v>
      </c>
      <c r="K11" s="690">
        <v>0</v>
      </c>
      <c r="L11" s="693">
        <v>0</v>
      </c>
      <c r="M11"/>
    </row>
    <row r="12" spans="1:18" s="683" customFormat="1" ht="15" x14ac:dyDescent="0.25">
      <c r="A12" s="699" t="s">
        <v>1396</v>
      </c>
      <c r="B12" s="690"/>
      <c r="C12" s="690">
        <v>0</v>
      </c>
      <c r="D12" s="690">
        <v>0</v>
      </c>
      <c r="E12" s="690">
        <v>0</v>
      </c>
      <c r="F12" s="690">
        <v>0</v>
      </c>
      <c r="G12" s="690">
        <v>0</v>
      </c>
      <c r="H12" s="690">
        <v>0</v>
      </c>
      <c r="I12" s="690"/>
      <c r="J12" s="690">
        <v>0</v>
      </c>
      <c r="K12" s="690">
        <v>0</v>
      </c>
      <c r="L12" s="693">
        <v>0</v>
      </c>
      <c r="M12"/>
    </row>
    <row r="13" spans="1:18" s="683" customFormat="1" ht="15" x14ac:dyDescent="0.25">
      <c r="A13" s="692" t="s">
        <v>1144</v>
      </c>
      <c r="B13" s="690"/>
      <c r="C13" s="690">
        <v>15776.9</v>
      </c>
      <c r="D13" s="690">
        <v>0</v>
      </c>
      <c r="E13" s="690">
        <v>15776.9</v>
      </c>
      <c r="F13" s="690">
        <v>15271.72</v>
      </c>
      <c r="G13" s="690">
        <v>0</v>
      </c>
      <c r="H13" s="690">
        <v>0</v>
      </c>
      <c r="I13" s="690"/>
      <c r="J13" s="690">
        <v>0</v>
      </c>
      <c r="K13" s="690">
        <v>15271.72</v>
      </c>
      <c r="L13" s="693">
        <v>15776.9</v>
      </c>
      <c r="M13"/>
    </row>
    <row r="14" spans="1:18" s="683" customFormat="1" ht="15" x14ac:dyDescent="0.25">
      <c r="A14" s="692" t="s">
        <v>1305</v>
      </c>
      <c r="B14" s="690"/>
      <c r="C14" s="690">
        <v>0</v>
      </c>
      <c r="D14" s="690">
        <v>0</v>
      </c>
      <c r="E14" s="690">
        <v>0</v>
      </c>
      <c r="F14" s="690">
        <v>0</v>
      </c>
      <c r="G14" s="690">
        <v>0</v>
      </c>
      <c r="H14" s="690">
        <v>0</v>
      </c>
      <c r="I14" s="690"/>
      <c r="J14" s="690">
        <v>0</v>
      </c>
      <c r="K14" s="690">
        <v>0</v>
      </c>
      <c r="L14" s="693">
        <v>0</v>
      </c>
      <c r="M14"/>
    </row>
    <row r="15" spans="1:18" s="683" customFormat="1" ht="15" x14ac:dyDescent="0.25">
      <c r="A15" s="692" t="s">
        <v>1309</v>
      </c>
      <c r="B15" s="690"/>
      <c r="C15" s="690">
        <v>15776.9</v>
      </c>
      <c r="D15" s="690">
        <v>0</v>
      </c>
      <c r="E15" s="690">
        <v>15776.9</v>
      </c>
      <c r="F15" s="690">
        <v>15271.72</v>
      </c>
      <c r="G15" s="690">
        <v>0</v>
      </c>
      <c r="H15" s="690">
        <v>0</v>
      </c>
      <c r="I15" s="690"/>
      <c r="J15" s="690">
        <v>0</v>
      </c>
      <c r="K15" s="690">
        <v>15271.72</v>
      </c>
      <c r="L15" s="693">
        <v>15776.9</v>
      </c>
      <c r="M15"/>
    </row>
    <row r="16" spans="1:18" s="683" customFormat="1" ht="15" x14ac:dyDescent="0.25">
      <c r="A16" s="692" t="s">
        <v>1104</v>
      </c>
      <c r="B16" s="690"/>
      <c r="C16" s="690">
        <v>15776.9</v>
      </c>
      <c r="D16" s="690">
        <v>0</v>
      </c>
      <c r="E16" s="690">
        <v>15776.9</v>
      </c>
      <c r="F16" s="690">
        <v>15271.72</v>
      </c>
      <c r="G16" s="690">
        <v>0</v>
      </c>
      <c r="H16" s="690">
        <v>0</v>
      </c>
      <c r="I16" s="690"/>
      <c r="J16" s="690">
        <v>0</v>
      </c>
      <c r="K16" s="690">
        <v>15271.72</v>
      </c>
      <c r="L16" s="693">
        <v>15776.9</v>
      </c>
      <c r="M16"/>
    </row>
    <row r="17" spans="1:18" ht="43.5" customHeigh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3"/>
      <c r="O17" s="683"/>
      <c r="P17" s="683"/>
    </row>
    <row r="18" spans="1:18" s="683" customFormat="1" ht="12.75" customHeight="1" x14ac:dyDescent="0.2">
      <c r="A18" s="681"/>
      <c r="B18" s="681"/>
      <c r="C18" s="681"/>
      <c r="D18" s="681"/>
      <c r="E18" s="681"/>
      <c r="F18" s="681"/>
      <c r="G18" s="681"/>
      <c r="H18" s="681"/>
      <c r="I18" s="681"/>
      <c r="J18" s="681"/>
      <c r="K18" s="681"/>
      <c r="L18" s="681"/>
      <c r="M18" s="682"/>
      <c r="N18" s="682"/>
      <c r="O18" s="682"/>
      <c r="P18" s="682"/>
      <c r="Q18" s="682"/>
      <c r="R18" s="682"/>
    </row>
    <row r="19" spans="1:18" s="683" customFormat="1" ht="12.75" customHeight="1" x14ac:dyDescent="0.2">
      <c r="A19" s="681"/>
      <c r="B19" s="681"/>
      <c r="C19" s="681"/>
      <c r="D19" s="681"/>
      <c r="E19" s="681"/>
      <c r="F19" s="681"/>
      <c r="G19" s="681"/>
      <c r="H19" s="681"/>
      <c r="I19" s="681"/>
      <c r="J19" s="681"/>
      <c r="K19" s="681"/>
      <c r="L19" s="681"/>
      <c r="M19" s="682"/>
      <c r="N19" s="682"/>
      <c r="O19" s="682"/>
      <c r="P19" s="682"/>
      <c r="Q19" s="682"/>
      <c r="R19" s="682"/>
    </row>
    <row r="20" spans="1:18" s="683" customFormat="1" ht="12.75" customHeight="1" x14ac:dyDescent="0.2">
      <c r="A20" s="684"/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5"/>
      <c r="N20" s="685"/>
      <c r="O20" s="685"/>
      <c r="P20" s="685"/>
      <c r="Q20" s="685"/>
      <c r="R20" s="685"/>
    </row>
    <row r="21" spans="1:18" s="683" customFormat="1" ht="12.75" customHeight="1" x14ac:dyDescent="0.2">
      <c r="A21" s="681"/>
      <c r="B21" s="681"/>
      <c r="C21" s="681"/>
      <c r="D21" s="681"/>
      <c r="E21" s="681"/>
      <c r="F21" s="681"/>
      <c r="G21" s="681"/>
      <c r="H21" s="681"/>
      <c r="I21" s="681"/>
      <c r="J21" s="681"/>
      <c r="K21" s="681"/>
      <c r="L21" s="681"/>
      <c r="M21" s="682"/>
      <c r="N21" s="682"/>
      <c r="O21" s="682"/>
      <c r="P21" s="682"/>
      <c r="Q21" s="682"/>
      <c r="R21" s="682"/>
    </row>
    <row r="22" spans="1:18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 s="683"/>
      <c r="O22" s="683"/>
      <c r="P22" s="683"/>
    </row>
    <row r="23" spans="1:18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 s="683"/>
      <c r="O23" s="683"/>
      <c r="P23" s="683"/>
    </row>
    <row r="24" spans="1:18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 s="683"/>
      <c r="O24" s="683"/>
      <c r="P24" s="683"/>
    </row>
    <row r="25" spans="1:18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8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8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8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8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8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8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8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  <row r="139" spans="1:11" s="683" customFormat="1" x14ac:dyDescent="0.2">
      <c r="A139" s="686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</row>
    <row r="140" spans="1:11" s="683" customFormat="1" x14ac:dyDescent="0.2">
      <c r="A140" s="686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</row>
    <row r="141" spans="1:11" s="683" customFormat="1" x14ac:dyDescent="0.2">
      <c r="A141" s="686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</row>
    <row r="142" spans="1:11" s="683" customFormat="1" x14ac:dyDescent="0.2">
      <c r="A142" s="686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</row>
    <row r="143" spans="1:11" s="683" customFormat="1" x14ac:dyDescent="0.2">
      <c r="A143" s="686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</row>
    <row r="144" spans="1:11" s="683" customFormat="1" x14ac:dyDescent="0.2">
      <c r="A144" s="686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</row>
    <row r="145" spans="1:11" s="683" customFormat="1" x14ac:dyDescent="0.2">
      <c r="A145" s="686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</row>
    <row r="146" spans="1:11" s="683" customFormat="1" x14ac:dyDescent="0.2">
      <c r="A146" s="686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</row>
    <row r="147" spans="1:11" s="683" customFormat="1" x14ac:dyDescent="0.2">
      <c r="A147" s="686"/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</row>
    <row r="148" spans="1:11" s="683" customFormat="1" x14ac:dyDescent="0.2">
      <c r="A148" s="686"/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</row>
    <row r="149" spans="1:11" s="683" customFormat="1" x14ac:dyDescent="0.2">
      <c r="A149" s="686"/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</row>
  </sheetData>
  <mergeCells count="8">
    <mergeCell ref="A20:L20"/>
    <mergeCell ref="A21:L21"/>
    <mergeCell ref="A1:L1"/>
    <mergeCell ref="A2:L2"/>
    <mergeCell ref="A3:L3"/>
    <mergeCell ref="A4:L4"/>
    <mergeCell ref="A18:L18"/>
    <mergeCell ref="A19:L1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FINANZAS&amp;R56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I34"/>
  <sheetViews>
    <sheetView workbookViewId="0">
      <selection activeCell="F7" sqref="F7"/>
    </sheetView>
  </sheetViews>
  <sheetFormatPr baseColWidth="10" defaultRowHeight="15" x14ac:dyDescent="0.25"/>
  <cols>
    <col min="1" max="1" width="36.5703125" customWidth="1"/>
    <col min="2" max="2" width="21.7109375" customWidth="1"/>
    <col min="3" max="3" width="22.5703125" customWidth="1"/>
    <col min="4" max="4" width="21.7109375" customWidth="1"/>
    <col min="5" max="5" width="16.42578125" customWidth="1"/>
    <col min="6" max="6" width="25.5703125" customWidth="1"/>
    <col min="8" max="8" width="17.28515625" bestFit="1" customWidth="1"/>
    <col min="9" max="9" width="14.140625" bestFit="1" customWidth="1"/>
  </cols>
  <sheetData>
    <row r="2" spans="1:9" ht="15.75" x14ac:dyDescent="0.25">
      <c r="E2" s="335"/>
      <c r="F2" s="335"/>
    </row>
    <row r="3" spans="1:9" ht="15.75" thickBot="1" x14ac:dyDescent="0.3"/>
    <row r="4" spans="1:9" x14ac:dyDescent="0.25">
      <c r="A4" s="326" t="s">
        <v>174</v>
      </c>
      <c r="B4" s="327"/>
      <c r="C4" s="327"/>
      <c r="D4" s="327"/>
      <c r="E4" s="327"/>
      <c r="F4" s="328"/>
    </row>
    <row r="5" spans="1:9" x14ac:dyDescent="0.25">
      <c r="A5" s="329" t="s">
        <v>99</v>
      </c>
      <c r="B5" s="330"/>
      <c r="C5" s="330"/>
      <c r="D5" s="330"/>
      <c r="E5" s="330"/>
      <c r="F5" s="331"/>
    </row>
    <row r="6" spans="1:9" ht="22.5" customHeight="1" thickBot="1" x14ac:dyDescent="0.3">
      <c r="A6" s="329" t="s">
        <v>925</v>
      </c>
      <c r="B6" s="330"/>
      <c r="C6" s="330"/>
      <c r="D6" s="330"/>
      <c r="E6" s="330"/>
      <c r="F6" s="331"/>
    </row>
    <row r="7" spans="1:9" ht="74.25" customHeight="1" thickBot="1" x14ac:dyDescent="0.3">
      <c r="A7" s="34" t="s">
        <v>100</v>
      </c>
      <c r="B7" s="35" t="s">
        <v>42</v>
      </c>
      <c r="C7" s="35" t="s">
        <v>101</v>
      </c>
      <c r="D7" s="35" t="s">
        <v>102</v>
      </c>
      <c r="E7" s="35" t="s">
        <v>103</v>
      </c>
      <c r="F7" s="36" t="s">
        <v>104</v>
      </c>
    </row>
    <row r="8" spans="1:9" ht="30" customHeight="1" x14ac:dyDescent="0.25">
      <c r="A8" s="9" t="s">
        <v>105</v>
      </c>
      <c r="B8" s="38"/>
      <c r="C8" s="38"/>
      <c r="D8" s="38"/>
      <c r="E8" s="38"/>
      <c r="F8" s="23"/>
    </row>
    <row r="9" spans="1:9" x14ac:dyDescent="0.25">
      <c r="A9" s="9"/>
      <c r="B9" s="39"/>
      <c r="C9" s="39"/>
      <c r="D9" s="39"/>
      <c r="E9" s="39"/>
      <c r="F9" s="23"/>
    </row>
    <row r="10" spans="1:9" ht="26.25" x14ac:dyDescent="0.25">
      <c r="A10" s="13" t="s">
        <v>175</v>
      </c>
      <c r="B10" s="233">
        <v>178402217.25</v>
      </c>
      <c r="C10" s="233">
        <v>0</v>
      </c>
      <c r="D10" s="233">
        <v>0</v>
      </c>
      <c r="E10" s="233">
        <v>0</v>
      </c>
      <c r="F10" s="234">
        <f>SUM(B10:E10)</f>
        <v>178402217.25</v>
      </c>
    </row>
    <row r="11" spans="1:9" ht="26.25" x14ac:dyDescent="0.25">
      <c r="A11" s="37" t="s">
        <v>98</v>
      </c>
      <c r="B11" s="233">
        <v>0</v>
      </c>
      <c r="C11" s="233">
        <v>0</v>
      </c>
      <c r="D11" s="233">
        <f>+'Edo. de Actividades'!D58</f>
        <v>6507115.1599999964</v>
      </c>
      <c r="E11" s="233">
        <v>0</v>
      </c>
      <c r="F11" s="234">
        <f t="shared" ref="F11:F13" si="0">SUM(B11:E11)</f>
        <v>6507115.1599999964</v>
      </c>
    </row>
    <row r="12" spans="1:9" x14ac:dyDescent="0.25">
      <c r="A12" s="13" t="s">
        <v>48</v>
      </c>
      <c r="B12" s="233">
        <v>0</v>
      </c>
      <c r="C12" s="233">
        <v>38742488.18</v>
      </c>
      <c r="D12" s="233">
        <v>0</v>
      </c>
      <c r="E12" s="233">
        <v>0</v>
      </c>
      <c r="F12" s="234">
        <f t="shared" si="0"/>
        <v>38742488.18</v>
      </c>
      <c r="H12" s="284"/>
    </row>
    <row r="13" spans="1:9" x14ac:dyDescent="0.25">
      <c r="A13" s="13" t="s">
        <v>49</v>
      </c>
      <c r="B13" s="233"/>
      <c r="C13" s="233">
        <v>97865957.260000005</v>
      </c>
      <c r="D13" s="233">
        <v>0</v>
      </c>
      <c r="E13" s="233">
        <v>0</v>
      </c>
      <c r="F13" s="234">
        <f t="shared" si="0"/>
        <v>97865957.260000005</v>
      </c>
      <c r="H13" s="284"/>
    </row>
    <row r="14" spans="1:9" x14ac:dyDescent="0.25">
      <c r="A14" s="13" t="s">
        <v>177</v>
      </c>
      <c r="B14" s="233">
        <v>-392099.88</v>
      </c>
      <c r="C14" s="233">
        <v>0</v>
      </c>
      <c r="D14" s="233">
        <v>0</v>
      </c>
      <c r="E14" s="233">
        <v>0</v>
      </c>
      <c r="F14" s="234">
        <f t="shared" ref="F14:F15" si="1">SUM(B14:E14)</f>
        <v>-392099.88</v>
      </c>
      <c r="H14" s="280"/>
    </row>
    <row r="15" spans="1:9" x14ac:dyDescent="0.25">
      <c r="A15" s="13" t="s">
        <v>45</v>
      </c>
      <c r="B15" s="233"/>
      <c r="C15" s="233"/>
      <c r="D15" s="233"/>
      <c r="E15" s="233"/>
      <c r="F15" s="234">
        <f t="shared" si="1"/>
        <v>0</v>
      </c>
    </row>
    <row r="16" spans="1:9" ht="26.25" x14ac:dyDescent="0.25">
      <c r="A16" s="13" t="s">
        <v>106</v>
      </c>
      <c r="B16" s="233">
        <f>SUM(B10:B14)</f>
        <v>178010117.37</v>
      </c>
      <c r="C16" s="233">
        <f t="shared" ref="C16:E16" si="2">SUM(C10:C14)</f>
        <v>136608445.44</v>
      </c>
      <c r="D16" s="233">
        <f t="shared" si="2"/>
        <v>6507115.1599999964</v>
      </c>
      <c r="E16" s="233">
        <f t="shared" si="2"/>
        <v>0</v>
      </c>
      <c r="F16" s="234">
        <f>SUM(F10:F15)</f>
        <v>321125677.97000003</v>
      </c>
      <c r="H16" s="280"/>
      <c r="I16" s="280"/>
    </row>
    <row r="17" spans="1:8" x14ac:dyDescent="0.25">
      <c r="A17" s="13"/>
      <c r="B17" s="233"/>
      <c r="C17" s="233"/>
      <c r="D17" s="233"/>
      <c r="E17" s="233"/>
      <c r="F17" s="234"/>
      <c r="H17" s="43"/>
    </row>
    <row r="18" spans="1:8" ht="39" x14ac:dyDescent="0.25">
      <c r="A18" s="9" t="s">
        <v>107</v>
      </c>
      <c r="B18" s="233"/>
      <c r="C18" s="233"/>
      <c r="D18" s="233"/>
      <c r="E18" s="233"/>
      <c r="F18" s="234"/>
      <c r="H18" s="280"/>
    </row>
    <row r="19" spans="1:8" ht="27.75" customHeight="1" x14ac:dyDescent="0.25">
      <c r="A19" s="37" t="s">
        <v>98</v>
      </c>
      <c r="B19" s="233">
        <v>0</v>
      </c>
      <c r="C19" s="233">
        <v>0</v>
      </c>
      <c r="D19" s="233">
        <f>+'Edo. Sit. Financiera'!J25</f>
        <v>-469771.08999999985</v>
      </c>
      <c r="E19" s="233">
        <v>0</v>
      </c>
      <c r="F19" s="234">
        <f t="shared" ref="F19:F22" si="3">SUM(B19:E19)</f>
        <v>-469771.08999999985</v>
      </c>
      <c r="H19" s="284"/>
    </row>
    <row r="20" spans="1:8" x14ac:dyDescent="0.25">
      <c r="A20" s="13" t="s">
        <v>48</v>
      </c>
      <c r="B20" s="233">
        <v>0</v>
      </c>
      <c r="C20" s="233">
        <v>0</v>
      </c>
      <c r="D20" s="233">
        <v>0</v>
      </c>
      <c r="E20" s="233">
        <v>0</v>
      </c>
      <c r="F20" s="234">
        <f t="shared" si="3"/>
        <v>0</v>
      </c>
      <c r="H20" s="280"/>
    </row>
    <row r="21" spans="1:8" ht="17.25" customHeight="1" x14ac:dyDescent="0.25">
      <c r="A21" s="13" t="s">
        <v>49</v>
      </c>
      <c r="B21" s="233">
        <v>0</v>
      </c>
      <c r="C21" s="233">
        <v>0</v>
      </c>
      <c r="D21" s="233">
        <v>0</v>
      </c>
      <c r="E21" s="233">
        <v>0</v>
      </c>
      <c r="F21" s="234">
        <f t="shared" si="3"/>
        <v>0</v>
      </c>
      <c r="H21" s="280"/>
    </row>
    <row r="22" spans="1:8" x14ac:dyDescent="0.25">
      <c r="A22" s="13" t="s">
        <v>308</v>
      </c>
      <c r="B22" s="233"/>
      <c r="C22" s="233">
        <v>0</v>
      </c>
      <c r="D22" s="233">
        <v>0</v>
      </c>
      <c r="E22" s="233">
        <v>0</v>
      </c>
      <c r="F22" s="234">
        <f t="shared" si="3"/>
        <v>0</v>
      </c>
      <c r="H22" s="280"/>
    </row>
    <row r="23" spans="1:8" x14ac:dyDescent="0.25">
      <c r="A23" s="13"/>
      <c r="B23" s="233"/>
      <c r="C23" s="233"/>
      <c r="D23" s="233"/>
      <c r="E23" s="233"/>
      <c r="F23" s="234"/>
    </row>
    <row r="24" spans="1:8" ht="26.25" x14ac:dyDescent="0.25">
      <c r="A24" s="9" t="s">
        <v>176</v>
      </c>
      <c r="B24" s="235">
        <f>SUM(B16:B23)</f>
        <v>178010117.37</v>
      </c>
      <c r="C24" s="235">
        <f t="shared" ref="C24:F24" si="4">SUM(C16:C23)</f>
        <v>136608445.44</v>
      </c>
      <c r="D24" s="235">
        <f t="shared" si="4"/>
        <v>6037344.0699999966</v>
      </c>
      <c r="E24" s="235">
        <f t="shared" si="4"/>
        <v>0</v>
      </c>
      <c r="F24" s="236">
        <f t="shared" si="4"/>
        <v>320655906.88000005</v>
      </c>
      <c r="H24" s="280"/>
    </row>
    <row r="25" spans="1:8" ht="15.75" thickBot="1" x14ac:dyDescent="0.3">
      <c r="A25" s="44"/>
      <c r="B25" s="41"/>
      <c r="C25" s="41"/>
      <c r="D25" s="41"/>
      <c r="E25" s="41"/>
      <c r="F25" s="42"/>
      <c r="H25" s="43"/>
    </row>
    <row r="26" spans="1:8" x14ac:dyDescent="0.25">
      <c r="A26" s="18"/>
      <c r="B26" s="25"/>
      <c r="C26" s="25"/>
      <c r="D26" s="25"/>
      <c r="E26" s="25"/>
      <c r="F26" s="25"/>
      <c r="H26" s="40"/>
    </row>
    <row r="27" spans="1:8" x14ac:dyDescent="0.25">
      <c r="A27" s="18"/>
      <c r="B27" s="25"/>
      <c r="C27" s="25"/>
      <c r="D27" s="25"/>
      <c r="E27" s="25"/>
      <c r="F27" s="25"/>
      <c r="H27" s="280"/>
    </row>
    <row r="28" spans="1:8" x14ac:dyDescent="0.25">
      <c r="B28" s="40"/>
      <c r="C28" s="40"/>
      <c r="D28" s="40"/>
      <c r="E28" s="40"/>
      <c r="F28" s="40"/>
    </row>
    <row r="29" spans="1:8" x14ac:dyDescent="0.25">
      <c r="B29" s="40"/>
      <c r="C29" s="40"/>
      <c r="D29" s="40"/>
      <c r="E29" s="40"/>
      <c r="F29" s="40"/>
    </row>
    <row r="30" spans="1:8" x14ac:dyDescent="0.25">
      <c r="A30" s="274"/>
      <c r="B30" s="237"/>
      <c r="E30" s="237"/>
      <c r="F30" s="40"/>
    </row>
    <row r="31" spans="1:8" x14ac:dyDescent="0.25">
      <c r="A31" s="276"/>
      <c r="B31" s="239"/>
      <c r="E31" s="239"/>
      <c r="F31" s="40"/>
    </row>
    <row r="32" spans="1:8" x14ac:dyDescent="0.25">
      <c r="A32" s="276"/>
      <c r="B32" s="40"/>
      <c r="C32" s="40"/>
      <c r="D32" s="40"/>
      <c r="E32" s="40"/>
      <c r="F32" s="40"/>
    </row>
    <row r="33" spans="2:6" x14ac:dyDescent="0.25">
      <c r="B33" s="40"/>
      <c r="C33" s="40"/>
      <c r="D33" s="40"/>
      <c r="E33" s="40"/>
      <c r="F33" s="40"/>
    </row>
    <row r="34" spans="2:6" x14ac:dyDescent="0.25">
      <c r="B34" s="40"/>
      <c r="C34" s="40"/>
      <c r="D34" s="40"/>
      <c r="E34" s="40"/>
      <c r="F34" s="40"/>
    </row>
  </sheetData>
  <mergeCells count="4">
    <mergeCell ref="E2:F2"/>
    <mergeCell ref="A4:F4"/>
    <mergeCell ref="A5:F5"/>
    <mergeCell ref="A6:F6"/>
  </mergeCells>
  <pageMargins left="0.31496062992125984" right="0.31496062992125984" top="0.74803149606299213" bottom="0.35433070866141736" header="0.31496062992125984" footer="0.31496062992125984"/>
  <pageSetup scale="90" orientation="landscape" r:id="rId1"/>
  <headerFooter>
    <oddHeader xml:space="preserve">&amp;R&amp;12 </oddHeader>
    <oddFooter>&amp;R&amp;14 &amp;"BenguiatGot Bk BT,Negrita"3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K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60" style="686" customWidth="1"/>
    <col min="2" max="2" width="13.42578125" style="515" customWidth="1"/>
    <col min="3" max="3" width="15.85546875" style="515" customWidth="1"/>
    <col min="4" max="4" width="15.140625" style="515" customWidth="1"/>
    <col min="5" max="5" width="16.42578125" style="515" customWidth="1"/>
    <col min="6" max="6" width="15.140625" style="515" customWidth="1"/>
    <col min="7" max="7" width="13.140625" style="515" customWidth="1"/>
    <col min="8" max="9" width="14.42578125" style="515" customWidth="1"/>
    <col min="10" max="10" width="12.42578125" style="515" customWidth="1"/>
    <col min="11" max="11" width="12.8554687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1397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1398</v>
      </c>
    </row>
    <row r="8" spans="1:18" s="691" customFormat="1" ht="51.7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692" t="s">
        <v>1136</v>
      </c>
      <c r="B9" s="690">
        <v>0</v>
      </c>
      <c r="C9" s="690">
        <v>0</v>
      </c>
      <c r="D9" s="690">
        <v>432662.74</v>
      </c>
      <c r="E9" s="690">
        <v>432662.74</v>
      </c>
      <c r="F9" s="690">
        <v>8592.5700000000015</v>
      </c>
      <c r="G9" s="690">
        <v>432662.73999999993</v>
      </c>
      <c r="H9" s="690">
        <v>432662.73999999993</v>
      </c>
      <c r="I9" s="690"/>
      <c r="J9" s="690">
        <v>432662.73999999993</v>
      </c>
      <c r="K9" s="690">
        <v>8592.570000000007</v>
      </c>
      <c r="L9" s="696">
        <v>0</v>
      </c>
      <c r="M9"/>
      <c r="N9" s="683"/>
      <c r="O9" s="683"/>
      <c r="P9" s="683"/>
    </row>
    <row r="10" spans="1:18" ht="15" x14ac:dyDescent="0.25">
      <c r="A10" s="699" t="s">
        <v>1339</v>
      </c>
      <c r="B10" s="690">
        <v>0</v>
      </c>
      <c r="C10" s="690">
        <v>0</v>
      </c>
      <c r="D10" s="690">
        <v>254823</v>
      </c>
      <c r="E10" s="690">
        <v>254823</v>
      </c>
      <c r="F10" s="690">
        <v>8592.5700000000015</v>
      </c>
      <c r="G10" s="690">
        <v>254822.99999999994</v>
      </c>
      <c r="H10" s="690">
        <v>254822.99999999994</v>
      </c>
      <c r="I10" s="690"/>
      <c r="J10" s="690">
        <v>254822.99999999994</v>
      </c>
      <c r="K10" s="690">
        <v>8592.570000000007</v>
      </c>
      <c r="L10" s="696">
        <v>0</v>
      </c>
      <c r="M10"/>
      <c r="N10" s="683"/>
      <c r="O10" s="683"/>
      <c r="P10" s="683"/>
    </row>
    <row r="11" spans="1:18" ht="15" x14ac:dyDescent="0.25">
      <c r="A11" s="699" t="s">
        <v>1358</v>
      </c>
      <c r="B11" s="690"/>
      <c r="C11" s="690">
        <v>0</v>
      </c>
      <c r="D11" s="690">
        <v>177839.74</v>
      </c>
      <c r="E11" s="690">
        <v>177839.74</v>
      </c>
      <c r="F11" s="690">
        <v>0</v>
      </c>
      <c r="G11" s="690">
        <v>177839.74</v>
      </c>
      <c r="H11" s="690">
        <v>177839.74</v>
      </c>
      <c r="I11" s="690"/>
      <c r="J11" s="690">
        <v>177839.74</v>
      </c>
      <c r="K11" s="690">
        <v>0</v>
      </c>
      <c r="L11" s="696">
        <v>0</v>
      </c>
      <c r="M11"/>
      <c r="N11" s="683"/>
      <c r="O11" s="683"/>
      <c r="P11" s="683"/>
    </row>
    <row r="12" spans="1:18" ht="15" x14ac:dyDescent="0.25">
      <c r="A12" s="692" t="s">
        <v>1144</v>
      </c>
      <c r="B12" s="690">
        <v>0</v>
      </c>
      <c r="C12" s="690">
        <v>46.790000000000006</v>
      </c>
      <c r="D12" s="690">
        <v>40170.57</v>
      </c>
      <c r="E12" s="690">
        <v>40217.360000000001</v>
      </c>
      <c r="F12" s="690">
        <v>0</v>
      </c>
      <c r="G12" s="690">
        <v>40211.279999999999</v>
      </c>
      <c r="H12" s="690">
        <v>40211.279999999999</v>
      </c>
      <c r="I12" s="690"/>
      <c r="J12" s="690">
        <v>40211.279999999999</v>
      </c>
      <c r="K12" s="690">
        <v>0</v>
      </c>
      <c r="L12" s="696">
        <v>6.0800000000000125</v>
      </c>
      <c r="M12"/>
      <c r="N12" s="683"/>
      <c r="O12" s="683"/>
      <c r="P12" s="683"/>
    </row>
    <row r="13" spans="1:18" ht="15" x14ac:dyDescent="0.25">
      <c r="A13" s="692" t="s">
        <v>1309</v>
      </c>
      <c r="B13" s="690">
        <v>0</v>
      </c>
      <c r="C13" s="690">
        <v>46.790000000000006</v>
      </c>
      <c r="D13" s="690">
        <v>34.57</v>
      </c>
      <c r="E13" s="690">
        <v>81.360000000000014</v>
      </c>
      <c r="F13" s="690"/>
      <c r="G13" s="690">
        <v>75.28</v>
      </c>
      <c r="H13" s="690">
        <v>75.28</v>
      </c>
      <c r="I13" s="690"/>
      <c r="J13" s="690">
        <v>75.28</v>
      </c>
      <c r="K13" s="690">
        <v>0</v>
      </c>
      <c r="L13" s="696">
        <v>6.0800000000000125</v>
      </c>
      <c r="M13"/>
      <c r="N13" s="683"/>
      <c r="O13" s="683"/>
      <c r="P13" s="683"/>
    </row>
    <row r="14" spans="1:18" ht="15" x14ac:dyDescent="0.25">
      <c r="A14" s="692" t="s">
        <v>1375</v>
      </c>
      <c r="B14" s="690"/>
      <c r="C14" s="690">
        <v>0</v>
      </c>
      <c r="D14" s="690">
        <v>40136</v>
      </c>
      <c r="E14" s="690">
        <v>40136</v>
      </c>
      <c r="F14" s="690">
        <v>0</v>
      </c>
      <c r="G14" s="690">
        <v>40136</v>
      </c>
      <c r="H14" s="690">
        <v>40136</v>
      </c>
      <c r="I14" s="690"/>
      <c r="J14" s="690">
        <v>40136</v>
      </c>
      <c r="K14" s="690">
        <v>0</v>
      </c>
      <c r="L14" s="696">
        <v>0</v>
      </c>
      <c r="M14"/>
      <c r="N14" s="683"/>
      <c r="O14" s="683"/>
      <c r="P14" s="683"/>
    </row>
    <row r="15" spans="1:18" ht="15" x14ac:dyDescent="0.25">
      <c r="A15" s="700" t="s">
        <v>1162</v>
      </c>
      <c r="B15" s="690">
        <v>0</v>
      </c>
      <c r="C15" s="690">
        <v>1887307.5999999999</v>
      </c>
      <c r="D15" s="690">
        <v>-472833.31000000006</v>
      </c>
      <c r="E15" s="690">
        <v>1414474.2899999998</v>
      </c>
      <c r="F15" s="690">
        <v>2991.63</v>
      </c>
      <c r="G15" s="690">
        <v>1411898.46</v>
      </c>
      <c r="H15" s="690">
        <v>1411898.46</v>
      </c>
      <c r="I15" s="690"/>
      <c r="J15" s="690">
        <v>1411898.46</v>
      </c>
      <c r="K15" s="690">
        <v>2991.6299999998882</v>
      </c>
      <c r="L15" s="696">
        <v>2575.8299999998417</v>
      </c>
      <c r="M15"/>
      <c r="N15" s="683"/>
      <c r="O15" s="683"/>
      <c r="P15" s="683"/>
    </row>
    <row r="16" spans="1:18" ht="15" x14ac:dyDescent="0.25">
      <c r="A16" s="699" t="s">
        <v>1388</v>
      </c>
      <c r="B16" s="690"/>
      <c r="C16" s="690">
        <v>1887307.5999999999</v>
      </c>
      <c r="D16" s="690">
        <v>-1887307.6</v>
      </c>
      <c r="E16" s="690">
        <v>-2.3283064365386963E-10</v>
      </c>
      <c r="F16" s="690"/>
      <c r="G16" s="690">
        <v>0</v>
      </c>
      <c r="H16" s="690">
        <v>0</v>
      </c>
      <c r="I16" s="690"/>
      <c r="J16" s="690">
        <v>0</v>
      </c>
      <c r="K16" s="690">
        <v>0</v>
      </c>
      <c r="L16" s="696">
        <v>-2.3283064365386963E-10</v>
      </c>
      <c r="M16"/>
      <c r="N16" s="683"/>
      <c r="O16" s="683"/>
      <c r="P16" s="683"/>
    </row>
    <row r="17" spans="1:16" ht="15" x14ac:dyDescent="0.25">
      <c r="A17" s="699" t="s">
        <v>1389</v>
      </c>
      <c r="B17" s="690">
        <v>0</v>
      </c>
      <c r="C17" s="690">
        <v>0</v>
      </c>
      <c r="D17" s="690">
        <v>1399974.29</v>
      </c>
      <c r="E17" s="690">
        <v>1399974.29</v>
      </c>
      <c r="F17" s="690">
        <v>2991.63</v>
      </c>
      <c r="G17" s="690">
        <v>1397398.46</v>
      </c>
      <c r="H17" s="690">
        <v>1397398.46</v>
      </c>
      <c r="I17" s="690"/>
      <c r="J17" s="690">
        <v>1397398.46</v>
      </c>
      <c r="K17" s="690">
        <v>2991.6299999998882</v>
      </c>
      <c r="L17" s="696">
        <v>2575.8300000000745</v>
      </c>
      <c r="M17"/>
      <c r="N17" s="683"/>
      <c r="O17" s="683"/>
      <c r="P17" s="683"/>
    </row>
    <row r="18" spans="1:16" ht="15" x14ac:dyDescent="0.25">
      <c r="A18" s="699" t="s">
        <v>1399</v>
      </c>
      <c r="B18" s="690">
        <v>0</v>
      </c>
      <c r="C18" s="690">
        <v>0</v>
      </c>
      <c r="D18" s="690">
        <v>14500</v>
      </c>
      <c r="E18" s="690">
        <v>14500</v>
      </c>
      <c r="F18" s="690"/>
      <c r="G18" s="690">
        <v>14500</v>
      </c>
      <c r="H18" s="690">
        <v>14500</v>
      </c>
      <c r="I18" s="690"/>
      <c r="J18" s="690">
        <v>14500</v>
      </c>
      <c r="K18" s="690">
        <v>0</v>
      </c>
      <c r="L18" s="696">
        <v>0</v>
      </c>
      <c r="M18"/>
      <c r="N18" s="683"/>
      <c r="O18" s="683"/>
      <c r="P18" s="683"/>
    </row>
    <row r="19" spans="1:16" ht="15" x14ac:dyDescent="0.25">
      <c r="A19" s="692" t="s">
        <v>1104</v>
      </c>
      <c r="B19" s="690">
        <v>0</v>
      </c>
      <c r="C19" s="690">
        <v>1887354.39</v>
      </c>
      <c r="D19" s="690">
        <v>0</v>
      </c>
      <c r="E19" s="690">
        <v>1887354.3899999997</v>
      </c>
      <c r="F19" s="690">
        <v>11584.2</v>
      </c>
      <c r="G19" s="690">
        <v>1884772.48</v>
      </c>
      <c r="H19" s="690">
        <v>1884772.48</v>
      </c>
      <c r="I19" s="690"/>
      <c r="J19" s="690">
        <v>1884772.48</v>
      </c>
      <c r="K19" s="690">
        <v>11584.199999999895</v>
      </c>
      <c r="L19" s="696">
        <v>2581.9099999998416</v>
      </c>
      <c r="M19"/>
      <c r="N19" s="683"/>
      <c r="O19" s="683"/>
      <c r="P19" s="683"/>
    </row>
    <row r="20" spans="1:1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 s="683"/>
      <c r="O20" s="683"/>
      <c r="P20" s="683"/>
    </row>
    <row r="21" spans="1:16" s="683" customFormat="1" x14ac:dyDescent="0.2">
      <c r="A21" s="686"/>
      <c r="B21" s="515"/>
      <c r="C21" s="515"/>
      <c r="D21" s="515"/>
      <c r="E21" s="515"/>
      <c r="F21" s="515"/>
      <c r="G21" s="515"/>
      <c r="H21" s="515"/>
      <c r="I21" s="515"/>
      <c r="J21" s="515"/>
      <c r="K21" s="515"/>
    </row>
    <row r="22" spans="1:16" s="683" customFormat="1" x14ac:dyDescent="0.2">
      <c r="A22" s="686"/>
      <c r="B22" s="515"/>
      <c r="C22" s="515"/>
      <c r="D22" s="515"/>
      <c r="E22" s="515"/>
      <c r="F22" s="515"/>
      <c r="G22" s="515"/>
      <c r="H22" s="515"/>
      <c r="I22" s="515"/>
      <c r="J22" s="515"/>
      <c r="K22" s="515"/>
    </row>
    <row r="23" spans="1:16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6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6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6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6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6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6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6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6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6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  <row r="139" spans="1:11" s="683" customFormat="1" x14ac:dyDescent="0.2">
      <c r="A139" s="686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</row>
    <row r="140" spans="1:11" s="683" customFormat="1" x14ac:dyDescent="0.2">
      <c r="A140" s="686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</row>
    <row r="141" spans="1:11" s="683" customFormat="1" x14ac:dyDescent="0.2">
      <c r="A141" s="686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</row>
    <row r="142" spans="1:11" s="683" customFormat="1" x14ac:dyDescent="0.2">
      <c r="A142" s="686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</row>
    <row r="143" spans="1:11" s="683" customFormat="1" x14ac:dyDescent="0.2">
      <c r="A143" s="686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</row>
    <row r="144" spans="1:11" s="683" customFormat="1" x14ac:dyDescent="0.2">
      <c r="A144" s="686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</row>
    <row r="145" spans="1:11" s="683" customFormat="1" x14ac:dyDescent="0.2">
      <c r="A145" s="686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</row>
    <row r="146" spans="1:11" s="683" customFormat="1" x14ac:dyDescent="0.2">
      <c r="A146" s="686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FINANZAS&amp;R57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32.42578125" style="686" customWidth="1"/>
    <col min="2" max="2" width="15.42578125" style="515" customWidth="1"/>
    <col min="3" max="3" width="16.42578125" style="515" customWidth="1"/>
    <col min="4" max="4" width="17.7109375" style="515" customWidth="1"/>
    <col min="5" max="5" width="15.42578125" style="515" customWidth="1"/>
    <col min="6" max="6" width="17.140625" style="515" customWidth="1"/>
    <col min="7" max="7" width="13.140625" style="515" customWidth="1"/>
    <col min="8" max="8" width="14.85546875" style="515" customWidth="1"/>
    <col min="9" max="9" width="12.42578125" style="515" customWidth="1"/>
    <col min="10" max="10" width="10.42578125" style="515" customWidth="1"/>
    <col min="11" max="11" width="14.42578125" style="515" customWidth="1"/>
    <col min="12" max="12" width="14.1406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1400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ht="25.5" x14ac:dyDescent="0.2">
      <c r="A6" s="686" t="s">
        <v>1119</v>
      </c>
      <c r="B6" s="687" t="s">
        <v>1401</v>
      </c>
    </row>
    <row r="8" spans="1:18" s="691" customFormat="1" ht="51.7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700" t="s">
        <v>1162</v>
      </c>
      <c r="B9" s="690">
        <v>0</v>
      </c>
      <c r="C9" s="690">
        <v>51576.12</v>
      </c>
      <c r="D9" s="690">
        <v>0</v>
      </c>
      <c r="E9" s="690">
        <v>51576.12</v>
      </c>
      <c r="F9" s="690">
        <v>51576.12</v>
      </c>
      <c r="G9" s="690">
        <v>0</v>
      </c>
      <c r="H9" s="690">
        <v>0</v>
      </c>
      <c r="I9" s="690"/>
      <c r="J9" s="690">
        <v>0</v>
      </c>
      <c r="K9" s="690">
        <v>51576.12</v>
      </c>
      <c r="L9" s="696">
        <v>51576.12</v>
      </c>
      <c r="M9"/>
      <c r="N9" s="683"/>
      <c r="O9" s="683"/>
      <c r="P9" s="683"/>
    </row>
    <row r="10" spans="1:18" ht="15" x14ac:dyDescent="0.25">
      <c r="A10" s="699" t="s">
        <v>1402</v>
      </c>
      <c r="B10" s="690">
        <v>0</v>
      </c>
      <c r="C10" s="690">
        <v>51576.12</v>
      </c>
      <c r="D10" s="690">
        <v>0</v>
      </c>
      <c r="E10" s="690">
        <v>51576.12</v>
      </c>
      <c r="F10" s="690">
        <v>51576.12</v>
      </c>
      <c r="G10" s="690">
        <v>0</v>
      </c>
      <c r="H10" s="690">
        <v>0</v>
      </c>
      <c r="I10" s="690"/>
      <c r="J10" s="690">
        <v>0</v>
      </c>
      <c r="K10" s="690">
        <v>51576.12</v>
      </c>
      <c r="L10" s="696">
        <v>51576.12</v>
      </c>
      <c r="M10"/>
      <c r="N10" s="683"/>
      <c r="O10" s="683"/>
      <c r="P10" s="683"/>
    </row>
    <row r="11" spans="1:18" ht="15" x14ac:dyDescent="0.25">
      <c r="A11" s="692" t="s">
        <v>1104</v>
      </c>
      <c r="B11" s="690">
        <v>0</v>
      </c>
      <c r="C11" s="690">
        <v>51576.12</v>
      </c>
      <c r="D11" s="690">
        <v>0</v>
      </c>
      <c r="E11" s="690">
        <v>51576.12</v>
      </c>
      <c r="F11" s="690">
        <v>51576.12</v>
      </c>
      <c r="G11" s="690">
        <v>0</v>
      </c>
      <c r="H11" s="690">
        <v>0</v>
      </c>
      <c r="I11" s="690"/>
      <c r="J11" s="690">
        <v>0</v>
      </c>
      <c r="K11" s="690">
        <v>51576.12</v>
      </c>
      <c r="L11" s="696">
        <v>51576.12</v>
      </c>
      <c r="M11"/>
      <c r="N11" s="683"/>
      <c r="O11" s="683"/>
      <c r="P11" s="683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3"/>
      <c r="O12" s="683"/>
      <c r="P12" s="683"/>
    </row>
    <row r="13" spans="1:18" s="683" customFormat="1" x14ac:dyDescent="0.2">
      <c r="A13" s="686"/>
      <c r="B13" s="515"/>
      <c r="C13" s="515"/>
      <c r="D13" s="515"/>
      <c r="E13" s="515"/>
      <c r="F13" s="515"/>
      <c r="G13" s="515"/>
      <c r="H13" s="515"/>
      <c r="I13" s="515"/>
      <c r="J13" s="515"/>
      <c r="K13" s="515"/>
    </row>
    <row r="14" spans="1:18" s="683" customFormat="1" x14ac:dyDescent="0.2">
      <c r="A14" s="686"/>
      <c r="B14" s="515"/>
      <c r="C14" s="515"/>
      <c r="D14" s="515"/>
      <c r="E14" s="515"/>
      <c r="F14" s="515"/>
      <c r="G14" s="515"/>
      <c r="H14" s="515"/>
      <c r="I14" s="515"/>
      <c r="J14" s="515"/>
      <c r="K14" s="515"/>
    </row>
    <row r="15" spans="1:18" s="683" customFormat="1" x14ac:dyDescent="0.2">
      <c r="A15" s="686"/>
      <c r="B15" s="515"/>
      <c r="C15" s="515"/>
      <c r="D15" s="515"/>
      <c r="E15" s="515"/>
      <c r="F15" s="515"/>
      <c r="G15" s="515"/>
      <c r="H15" s="515"/>
      <c r="I15" s="515"/>
      <c r="J15" s="515"/>
      <c r="K15" s="515"/>
    </row>
    <row r="16" spans="1:18" s="683" customFormat="1" x14ac:dyDescent="0.2">
      <c r="A16" s="686"/>
      <c r="B16" s="515"/>
      <c r="C16" s="515"/>
      <c r="D16" s="515"/>
      <c r="E16" s="515"/>
      <c r="F16" s="515"/>
      <c r="G16" s="515"/>
      <c r="H16" s="515"/>
      <c r="I16" s="515"/>
      <c r="J16" s="515"/>
      <c r="K16" s="515"/>
    </row>
    <row r="17" spans="1:11" s="683" customFormat="1" x14ac:dyDescent="0.2">
      <c r="A17" s="686"/>
      <c r="B17" s="515"/>
      <c r="C17" s="515"/>
      <c r="D17" s="515"/>
      <c r="E17" s="515"/>
      <c r="F17" s="515"/>
      <c r="G17" s="515"/>
      <c r="H17" s="515"/>
      <c r="I17" s="515"/>
      <c r="J17" s="515"/>
      <c r="K17" s="515"/>
    </row>
    <row r="18" spans="1:11" s="683" customFormat="1" x14ac:dyDescent="0.2">
      <c r="A18" s="686"/>
      <c r="B18" s="515"/>
      <c r="C18" s="515"/>
      <c r="D18" s="515"/>
      <c r="E18" s="515"/>
      <c r="F18" s="515"/>
      <c r="G18" s="515"/>
      <c r="H18" s="515"/>
      <c r="I18" s="515"/>
      <c r="J18" s="515"/>
      <c r="K18" s="515"/>
    </row>
    <row r="19" spans="1:11" s="683" customFormat="1" x14ac:dyDescent="0.2">
      <c r="A19" s="686"/>
      <c r="B19" s="515"/>
      <c r="C19" s="515"/>
      <c r="D19" s="515"/>
      <c r="E19" s="515"/>
      <c r="F19" s="515"/>
      <c r="G19" s="515"/>
      <c r="H19" s="515"/>
      <c r="I19" s="515"/>
      <c r="J19" s="515"/>
      <c r="K19" s="515"/>
    </row>
    <row r="20" spans="1:11" s="683" customFormat="1" x14ac:dyDescent="0.2">
      <c r="A20" s="686"/>
      <c r="B20" s="515"/>
      <c r="C20" s="515"/>
      <c r="D20" s="515"/>
      <c r="E20" s="515"/>
      <c r="F20" s="515"/>
      <c r="G20" s="515"/>
      <c r="H20" s="515"/>
      <c r="I20" s="515"/>
      <c r="J20" s="515"/>
      <c r="K20" s="515"/>
    </row>
    <row r="21" spans="1:11" s="683" customFormat="1" x14ac:dyDescent="0.2">
      <c r="A21" s="686"/>
      <c r="B21" s="515"/>
      <c r="C21" s="515"/>
      <c r="D21" s="515"/>
      <c r="E21" s="515"/>
      <c r="F21" s="515"/>
      <c r="G21" s="515"/>
      <c r="H21" s="515"/>
      <c r="I21" s="515"/>
      <c r="J21" s="515"/>
      <c r="K21" s="515"/>
    </row>
    <row r="22" spans="1:11" s="683" customFormat="1" x14ac:dyDescent="0.2">
      <c r="A22" s="686"/>
      <c r="B22" s="515"/>
      <c r="C22" s="515"/>
      <c r="D22" s="515"/>
      <c r="E22" s="515"/>
      <c r="F22" s="515"/>
      <c r="G22" s="515"/>
      <c r="H22" s="515"/>
      <c r="I22" s="515"/>
      <c r="J22" s="515"/>
      <c r="K22" s="515"/>
    </row>
    <row r="23" spans="1:11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1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1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1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1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1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1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1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1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1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FINANZAS&amp;R58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47.140625" style="686" customWidth="1"/>
    <col min="2" max="2" width="17.140625" style="515" customWidth="1"/>
    <col min="3" max="3" width="15.85546875" style="515" customWidth="1"/>
    <col min="4" max="4" width="18.140625" style="515" customWidth="1"/>
    <col min="5" max="5" width="16" style="515" customWidth="1"/>
    <col min="6" max="6" width="19.85546875" style="515" customWidth="1"/>
    <col min="7" max="7" width="13.140625" style="515" customWidth="1"/>
    <col min="8" max="8" width="14.85546875" style="515" customWidth="1"/>
    <col min="9" max="9" width="15.7109375" style="515" customWidth="1"/>
    <col min="10" max="10" width="10.42578125" style="515" customWidth="1"/>
    <col min="11" max="11" width="16.7109375" style="515" customWidth="1"/>
    <col min="12" max="12" width="14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1403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1404</v>
      </c>
    </row>
    <row r="8" spans="1:18" s="691" customFormat="1" ht="39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692" t="s">
        <v>1144</v>
      </c>
      <c r="B9" s="690"/>
      <c r="C9" s="690">
        <v>969.33999999999992</v>
      </c>
      <c r="D9" s="690">
        <v>0</v>
      </c>
      <c r="E9" s="690">
        <v>969.33999999999992</v>
      </c>
      <c r="F9" s="690">
        <v>966.28</v>
      </c>
      <c r="G9" s="690">
        <v>185.6</v>
      </c>
      <c r="H9" s="690">
        <v>185.6</v>
      </c>
      <c r="I9" s="690"/>
      <c r="J9" s="690">
        <v>185.6</v>
      </c>
      <c r="K9" s="690">
        <v>966.27999999999986</v>
      </c>
      <c r="L9" s="696">
        <v>783.7399999999999</v>
      </c>
      <c r="M9"/>
      <c r="N9" s="683"/>
      <c r="O9" s="683"/>
      <c r="P9" s="683"/>
    </row>
    <row r="10" spans="1:18" ht="15" x14ac:dyDescent="0.25">
      <c r="A10" s="692" t="s">
        <v>1309</v>
      </c>
      <c r="B10" s="690"/>
      <c r="C10" s="690">
        <v>969.33999999999992</v>
      </c>
      <c r="D10" s="690">
        <v>0</v>
      </c>
      <c r="E10" s="690">
        <v>969.33999999999992</v>
      </c>
      <c r="F10" s="690">
        <v>966.28</v>
      </c>
      <c r="G10" s="690">
        <v>185.6</v>
      </c>
      <c r="H10" s="690">
        <v>185.6</v>
      </c>
      <c r="I10" s="690"/>
      <c r="J10" s="690">
        <v>185.6</v>
      </c>
      <c r="K10" s="690">
        <v>966.27999999999986</v>
      </c>
      <c r="L10" s="696">
        <v>783.7399999999999</v>
      </c>
      <c r="M10"/>
      <c r="N10" s="683"/>
      <c r="O10" s="683"/>
      <c r="P10" s="683"/>
    </row>
    <row r="11" spans="1:18" ht="15" x14ac:dyDescent="0.25">
      <c r="A11" s="700" t="s">
        <v>1156</v>
      </c>
      <c r="B11" s="690"/>
      <c r="C11" s="690">
        <v>173392.96</v>
      </c>
      <c r="D11" s="690">
        <v>0</v>
      </c>
      <c r="E11" s="690">
        <v>173392.96</v>
      </c>
      <c r="F11" s="690">
        <v>173392.96</v>
      </c>
      <c r="G11" s="690">
        <v>72000</v>
      </c>
      <c r="H11" s="690">
        <v>72000</v>
      </c>
      <c r="I11" s="690"/>
      <c r="J11" s="690">
        <v>72000</v>
      </c>
      <c r="K11" s="690">
        <v>173392.96</v>
      </c>
      <c r="L11" s="696">
        <v>101392.95999999999</v>
      </c>
      <c r="M11"/>
      <c r="N11" s="683"/>
      <c r="O11" s="683"/>
      <c r="P11" s="683"/>
    </row>
    <row r="12" spans="1:18" ht="15" x14ac:dyDescent="0.25">
      <c r="A12" s="699" t="s">
        <v>1405</v>
      </c>
      <c r="B12" s="690"/>
      <c r="C12" s="690">
        <v>173392.96</v>
      </c>
      <c r="D12" s="690">
        <v>0</v>
      </c>
      <c r="E12" s="690">
        <v>173392.96</v>
      </c>
      <c r="F12" s="690">
        <v>173392.96</v>
      </c>
      <c r="G12" s="690">
        <v>72000</v>
      </c>
      <c r="H12" s="690">
        <v>72000</v>
      </c>
      <c r="I12" s="690"/>
      <c r="J12" s="690">
        <v>72000</v>
      </c>
      <c r="K12" s="690">
        <v>173392.96</v>
      </c>
      <c r="L12" s="696">
        <v>101392.95999999999</v>
      </c>
      <c r="M12"/>
      <c r="N12" s="683"/>
      <c r="O12" s="683"/>
      <c r="P12" s="683"/>
    </row>
    <row r="13" spans="1:18" ht="15" x14ac:dyDescent="0.25">
      <c r="A13" s="692" t="s">
        <v>1104</v>
      </c>
      <c r="B13" s="690"/>
      <c r="C13" s="690">
        <v>174362.3</v>
      </c>
      <c r="D13" s="690">
        <v>0</v>
      </c>
      <c r="E13" s="690">
        <v>174362.3</v>
      </c>
      <c r="F13" s="690">
        <v>174359.24</v>
      </c>
      <c r="G13" s="690">
        <v>72185.600000000006</v>
      </c>
      <c r="H13" s="690">
        <v>72185.600000000006</v>
      </c>
      <c r="I13" s="690"/>
      <c r="J13" s="690">
        <v>72185.600000000006</v>
      </c>
      <c r="K13" s="690">
        <v>174359.24</v>
      </c>
      <c r="L13" s="696">
        <v>102176.7</v>
      </c>
      <c r="M13"/>
      <c r="N13" s="683"/>
      <c r="O13" s="683"/>
      <c r="P13" s="683"/>
    </row>
    <row r="14" spans="1:18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 s="683"/>
      <c r="O14" s="683"/>
      <c r="P14" s="683"/>
    </row>
    <row r="15" spans="1:18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 s="683"/>
      <c r="O15" s="683"/>
      <c r="P15" s="683"/>
    </row>
    <row r="16" spans="1:18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 s="683"/>
      <c r="O16" s="683"/>
      <c r="P16" s="683"/>
    </row>
    <row r="17" spans="1:16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3"/>
      <c r="O17" s="683"/>
      <c r="P17" s="683"/>
    </row>
    <row r="18" spans="1:16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 s="683"/>
      <c r="O18" s="683"/>
      <c r="P18" s="683"/>
    </row>
    <row r="19" spans="1:16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 s="683"/>
      <c r="O19" s="683"/>
      <c r="P19" s="683"/>
    </row>
    <row r="20" spans="1:16" ht="15" x14ac:dyDescent="0.25">
      <c r="A20"/>
      <c r="B20"/>
      <c r="C20"/>
      <c r="D20"/>
      <c r="E20"/>
      <c r="F20"/>
      <c r="G20"/>
      <c r="H20"/>
      <c r="I20"/>
      <c r="J20"/>
      <c r="L20"/>
      <c r="M20"/>
      <c r="N20" s="683"/>
      <c r="O20" s="683"/>
      <c r="P20" s="683"/>
    </row>
    <row r="21" spans="1:16" s="683" customFormat="1" x14ac:dyDescent="0.2">
      <c r="A21" s="686"/>
      <c r="B21" s="515"/>
      <c r="C21" s="515"/>
      <c r="D21" s="515"/>
      <c r="E21" s="515"/>
      <c r="F21" s="515"/>
      <c r="G21" s="515"/>
      <c r="H21" s="515"/>
      <c r="I21" s="515"/>
      <c r="J21" s="515"/>
      <c r="K21" s="515"/>
    </row>
    <row r="22" spans="1:16" s="683" customFormat="1" x14ac:dyDescent="0.2">
      <c r="A22" s="686"/>
      <c r="B22" s="515"/>
      <c r="C22" s="515"/>
      <c r="D22" s="515"/>
      <c r="E22" s="515"/>
      <c r="F22" s="515"/>
      <c r="G22" s="515"/>
      <c r="H22" s="515"/>
      <c r="I22" s="515"/>
      <c r="J22" s="515"/>
      <c r="K22" s="515"/>
    </row>
    <row r="23" spans="1:16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6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6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6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6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6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6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6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6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6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  <row r="139" spans="1:11" s="683" customFormat="1" x14ac:dyDescent="0.2">
      <c r="A139" s="686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</row>
    <row r="140" spans="1:11" s="683" customFormat="1" x14ac:dyDescent="0.2">
      <c r="A140" s="686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</row>
    <row r="141" spans="1:11" s="683" customFormat="1" x14ac:dyDescent="0.2">
      <c r="A141" s="686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</row>
    <row r="142" spans="1:11" s="683" customFormat="1" x14ac:dyDescent="0.2">
      <c r="A142" s="686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</row>
    <row r="143" spans="1:11" s="683" customFormat="1" x14ac:dyDescent="0.2">
      <c r="A143" s="686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</row>
    <row r="144" spans="1:11" s="683" customFormat="1" x14ac:dyDescent="0.2">
      <c r="A144" s="686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</row>
    <row r="145" spans="1:11" s="683" customFormat="1" x14ac:dyDescent="0.2">
      <c r="A145" s="686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</row>
    <row r="146" spans="1:11" s="683" customFormat="1" x14ac:dyDescent="0.2">
      <c r="A146" s="686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FINANZAS&amp;R59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36.140625" style="686" customWidth="1"/>
    <col min="2" max="2" width="18.42578125" style="515" customWidth="1"/>
    <col min="3" max="3" width="16.7109375" style="515" customWidth="1"/>
    <col min="4" max="4" width="18.140625" style="515" customWidth="1"/>
    <col min="5" max="5" width="14.7109375" style="515" customWidth="1"/>
    <col min="6" max="6" width="18.42578125" style="515" customWidth="1"/>
    <col min="7" max="7" width="13.140625" style="515" customWidth="1"/>
    <col min="8" max="8" width="14.7109375" style="515" customWidth="1"/>
    <col min="9" max="9" width="13.85546875" style="515" customWidth="1"/>
    <col min="10" max="10" width="10.42578125" style="515" customWidth="1"/>
    <col min="11" max="11" width="15.42578125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1406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1407</v>
      </c>
    </row>
    <row r="8" spans="1:18" s="691" customFormat="1" ht="51.75" x14ac:dyDescent="0.25">
      <c r="A8" s="702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 s="459"/>
    </row>
    <row r="9" spans="1:18" ht="26.25" x14ac:dyDescent="0.25">
      <c r="A9" s="700" t="s">
        <v>1156</v>
      </c>
      <c r="B9" s="690"/>
      <c r="C9" s="690">
        <v>96000</v>
      </c>
      <c r="D9" s="690">
        <v>0</v>
      </c>
      <c r="E9" s="690">
        <v>96000</v>
      </c>
      <c r="F9" s="690">
        <v>96000</v>
      </c>
      <c r="G9" s="690">
        <v>81000</v>
      </c>
      <c r="H9" s="690">
        <v>81000</v>
      </c>
      <c r="I9" s="690"/>
      <c r="J9" s="690">
        <v>81000</v>
      </c>
      <c r="K9" s="690">
        <v>96000</v>
      </c>
      <c r="L9" s="696">
        <v>15000</v>
      </c>
      <c r="M9"/>
      <c r="N9" s="683"/>
      <c r="O9" s="683"/>
      <c r="P9" s="683"/>
    </row>
    <row r="10" spans="1:18" ht="15" x14ac:dyDescent="0.25">
      <c r="A10" s="699" t="s">
        <v>1405</v>
      </c>
      <c r="B10" s="690"/>
      <c r="C10" s="690">
        <v>96000</v>
      </c>
      <c r="D10" s="690">
        <v>0</v>
      </c>
      <c r="E10" s="690">
        <v>96000</v>
      </c>
      <c r="F10" s="690">
        <v>96000</v>
      </c>
      <c r="G10" s="690">
        <v>81000</v>
      </c>
      <c r="H10" s="690">
        <v>81000</v>
      </c>
      <c r="I10" s="690"/>
      <c r="J10" s="690">
        <v>81000</v>
      </c>
      <c r="K10" s="690">
        <v>96000</v>
      </c>
      <c r="L10" s="696">
        <v>15000</v>
      </c>
      <c r="M10"/>
      <c r="N10" s="683"/>
      <c r="O10" s="683"/>
      <c r="P10" s="683"/>
    </row>
    <row r="11" spans="1:18" ht="15" x14ac:dyDescent="0.25">
      <c r="A11" s="692" t="s">
        <v>1104</v>
      </c>
      <c r="B11" s="690"/>
      <c r="C11" s="690">
        <v>96000</v>
      </c>
      <c r="D11" s="690">
        <v>0</v>
      </c>
      <c r="E11" s="690">
        <v>96000</v>
      </c>
      <c r="F11" s="690">
        <v>96000</v>
      </c>
      <c r="G11" s="690">
        <v>81000</v>
      </c>
      <c r="H11" s="690">
        <v>81000</v>
      </c>
      <c r="I11" s="690"/>
      <c r="J11" s="690">
        <v>81000</v>
      </c>
      <c r="K11" s="690">
        <v>96000</v>
      </c>
      <c r="L11" s="696">
        <v>15000</v>
      </c>
      <c r="M11"/>
      <c r="N11" s="683"/>
      <c r="O11" s="683"/>
      <c r="P11" s="683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3"/>
      <c r="O12" s="683"/>
      <c r="P12" s="683"/>
    </row>
    <row r="13" spans="1:18" s="683" customFormat="1" x14ac:dyDescent="0.2">
      <c r="A13" s="686"/>
      <c r="B13" s="515"/>
      <c r="C13" s="515"/>
      <c r="D13" s="515"/>
      <c r="E13" s="515"/>
      <c r="F13" s="515"/>
      <c r="G13" s="515"/>
      <c r="H13" s="515"/>
      <c r="I13" s="515"/>
      <c r="J13" s="515"/>
      <c r="K13" s="515"/>
    </row>
    <row r="14" spans="1:18" s="683" customFormat="1" x14ac:dyDescent="0.2">
      <c r="A14" s="686"/>
      <c r="B14" s="515"/>
      <c r="C14" s="515"/>
      <c r="D14" s="515"/>
      <c r="E14" s="515"/>
      <c r="F14" s="515"/>
      <c r="G14" s="515"/>
      <c r="H14" s="515"/>
      <c r="I14" s="515"/>
      <c r="J14" s="515"/>
      <c r="K14" s="515"/>
    </row>
    <row r="15" spans="1:18" s="683" customFormat="1" x14ac:dyDescent="0.2">
      <c r="A15" s="686"/>
      <c r="B15" s="515"/>
      <c r="C15" s="515"/>
      <c r="D15" s="515"/>
      <c r="E15" s="515"/>
      <c r="F15" s="515"/>
      <c r="G15" s="515"/>
      <c r="H15" s="515"/>
      <c r="I15" s="515"/>
      <c r="J15" s="515"/>
      <c r="K15" s="515"/>
    </row>
    <row r="16" spans="1:18" s="683" customFormat="1" x14ac:dyDescent="0.2">
      <c r="A16" s="686"/>
      <c r="B16" s="515"/>
      <c r="C16" s="515"/>
      <c r="D16" s="515"/>
      <c r="E16" s="515"/>
      <c r="F16" s="515"/>
      <c r="G16" s="515"/>
      <c r="H16" s="515"/>
      <c r="I16" s="515"/>
      <c r="J16" s="515"/>
      <c r="K16" s="515"/>
    </row>
    <row r="17" spans="1:11" s="683" customFormat="1" x14ac:dyDescent="0.2">
      <c r="A17" s="686"/>
      <c r="B17" s="515"/>
      <c r="C17" s="515"/>
      <c r="D17" s="515"/>
      <c r="E17" s="515"/>
      <c r="F17" s="515"/>
      <c r="G17" s="515"/>
      <c r="H17" s="515"/>
      <c r="I17" s="515"/>
      <c r="J17" s="515"/>
      <c r="K17" s="515"/>
    </row>
    <row r="18" spans="1:11" s="683" customFormat="1" x14ac:dyDescent="0.2">
      <c r="A18" s="686"/>
      <c r="B18" s="515"/>
      <c r="C18" s="515"/>
      <c r="D18" s="515"/>
      <c r="E18" s="515"/>
      <c r="F18" s="515"/>
      <c r="G18" s="515"/>
      <c r="H18" s="515"/>
      <c r="I18" s="515"/>
      <c r="J18" s="515"/>
      <c r="K18" s="515"/>
    </row>
    <row r="19" spans="1:11" s="683" customFormat="1" x14ac:dyDescent="0.2">
      <c r="A19" s="686"/>
      <c r="B19" s="515"/>
      <c r="C19" s="515"/>
      <c r="D19" s="515"/>
      <c r="E19" s="515"/>
      <c r="F19" s="515"/>
      <c r="G19" s="515"/>
      <c r="H19" s="515"/>
      <c r="I19" s="515"/>
      <c r="J19" s="515"/>
      <c r="K19" s="515"/>
    </row>
    <row r="20" spans="1:11" s="683" customFormat="1" x14ac:dyDescent="0.2">
      <c r="A20" s="686"/>
      <c r="B20" s="515"/>
      <c r="C20" s="515"/>
      <c r="D20" s="515"/>
      <c r="E20" s="515"/>
      <c r="F20" s="515"/>
      <c r="G20" s="515"/>
      <c r="H20" s="515"/>
      <c r="I20" s="515"/>
      <c r="J20" s="515"/>
      <c r="K20" s="515"/>
    </row>
    <row r="21" spans="1:11" s="683" customFormat="1" x14ac:dyDescent="0.2">
      <c r="A21" s="686"/>
      <c r="B21" s="515"/>
      <c r="C21" s="515"/>
      <c r="D21" s="515"/>
      <c r="E21" s="515"/>
      <c r="F21" s="515"/>
      <c r="G21" s="515"/>
      <c r="H21" s="515"/>
      <c r="I21" s="515"/>
      <c r="J21" s="515"/>
      <c r="K21" s="515"/>
    </row>
    <row r="22" spans="1:11" s="683" customFormat="1" x14ac:dyDescent="0.2">
      <c r="A22" s="686"/>
      <c r="B22" s="515"/>
      <c r="C22" s="515"/>
      <c r="D22" s="515"/>
      <c r="E22" s="515"/>
      <c r="F22" s="515"/>
      <c r="G22" s="515"/>
      <c r="H22" s="515"/>
      <c r="I22" s="515"/>
      <c r="J22" s="515"/>
      <c r="K22" s="515"/>
    </row>
    <row r="23" spans="1:11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1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1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1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1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1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1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1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1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1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FINANZAS&amp;R60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48.42578125" style="686" customWidth="1"/>
    <col min="2" max="2" width="17.140625" style="515" customWidth="1"/>
    <col min="3" max="3" width="15.85546875" style="515" customWidth="1"/>
    <col min="4" max="4" width="18.140625" style="515" customWidth="1"/>
    <col min="5" max="5" width="16.140625" style="515" customWidth="1"/>
    <col min="6" max="6" width="16.85546875" style="515" customWidth="1"/>
    <col min="7" max="7" width="13.140625" style="515" customWidth="1"/>
    <col min="8" max="8" width="16.42578125" style="515" customWidth="1"/>
    <col min="9" max="9" width="13.42578125" style="515" customWidth="1"/>
    <col min="10" max="10" width="10.42578125" style="515" customWidth="1"/>
    <col min="11" max="11" width="16.140625" style="515" customWidth="1"/>
    <col min="12" max="12" width="13.710937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1408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1409</v>
      </c>
    </row>
    <row r="8" spans="1:18" s="691" customFormat="1" ht="51.7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692" t="s">
        <v>1144</v>
      </c>
      <c r="B9" s="690"/>
      <c r="C9" s="690">
        <v>2707.69</v>
      </c>
      <c r="D9" s="690">
        <v>31075.96</v>
      </c>
      <c r="E9" s="690">
        <v>33783.65</v>
      </c>
      <c r="F9" s="690">
        <v>2707.69</v>
      </c>
      <c r="G9" s="690">
        <v>27700.249999999993</v>
      </c>
      <c r="H9" s="690">
        <v>27700.249999999993</v>
      </c>
      <c r="I9" s="690"/>
      <c r="J9" s="690">
        <v>27700.249999999993</v>
      </c>
      <c r="K9" s="690">
        <v>2707.69</v>
      </c>
      <c r="L9" s="696">
        <v>6083.4000000000069</v>
      </c>
      <c r="M9"/>
      <c r="N9" s="683"/>
      <c r="O9" s="683"/>
      <c r="P9" s="683"/>
    </row>
    <row r="10" spans="1:18" ht="15" x14ac:dyDescent="0.25">
      <c r="A10" s="692" t="s">
        <v>1309</v>
      </c>
      <c r="B10" s="690"/>
      <c r="C10" s="690">
        <v>0</v>
      </c>
      <c r="D10" s="690">
        <v>31075.96</v>
      </c>
      <c r="E10" s="690">
        <v>31075.96</v>
      </c>
      <c r="F10" s="690">
        <v>0</v>
      </c>
      <c r="G10" s="690">
        <v>27700.249999999993</v>
      </c>
      <c r="H10" s="690">
        <v>27700.249999999993</v>
      </c>
      <c r="I10" s="690"/>
      <c r="J10" s="690">
        <v>27700.249999999993</v>
      </c>
      <c r="K10" s="690">
        <v>0</v>
      </c>
      <c r="L10" s="696">
        <v>3375.7100000000064</v>
      </c>
      <c r="M10"/>
      <c r="N10" s="683"/>
      <c r="O10" s="683"/>
      <c r="P10" s="683"/>
    </row>
    <row r="11" spans="1:18" ht="15" x14ac:dyDescent="0.25">
      <c r="A11" s="692" t="s">
        <v>1374</v>
      </c>
      <c r="B11" s="690"/>
      <c r="C11" s="690">
        <v>2707.69</v>
      </c>
      <c r="D11" s="690">
        <v>0</v>
      </c>
      <c r="E11" s="690">
        <v>2707.69</v>
      </c>
      <c r="F11" s="690">
        <v>2707.69</v>
      </c>
      <c r="G11" s="690">
        <v>0</v>
      </c>
      <c r="H11" s="690">
        <v>0</v>
      </c>
      <c r="I11" s="690"/>
      <c r="J11" s="690">
        <v>0</v>
      </c>
      <c r="K11" s="690">
        <v>2707.69</v>
      </c>
      <c r="L11" s="696">
        <v>2707.69</v>
      </c>
      <c r="M11"/>
      <c r="N11" s="683"/>
      <c r="O11" s="683"/>
      <c r="P11" s="683"/>
    </row>
    <row r="12" spans="1:18" ht="15" x14ac:dyDescent="0.25">
      <c r="A12" s="700" t="s">
        <v>1156</v>
      </c>
      <c r="B12" s="690"/>
      <c r="C12" s="690">
        <v>88270.06</v>
      </c>
      <c r="D12" s="690">
        <v>-31075.96</v>
      </c>
      <c r="E12" s="690">
        <v>57194.1</v>
      </c>
      <c r="F12" s="690">
        <v>88270.06</v>
      </c>
      <c r="G12" s="690">
        <v>0</v>
      </c>
      <c r="H12" s="690">
        <v>0</v>
      </c>
      <c r="I12" s="690"/>
      <c r="J12" s="690">
        <v>0</v>
      </c>
      <c r="K12" s="690">
        <v>88270.06</v>
      </c>
      <c r="L12" s="696">
        <v>57194.1</v>
      </c>
      <c r="M12"/>
      <c r="N12" s="683"/>
      <c r="O12" s="683"/>
      <c r="P12" s="683"/>
    </row>
    <row r="13" spans="1:18" s="683" customFormat="1" x14ac:dyDescent="0.2">
      <c r="A13" s="699" t="s">
        <v>1387</v>
      </c>
      <c r="B13" s="690"/>
      <c r="C13" s="690">
        <v>88270.06</v>
      </c>
      <c r="D13" s="690">
        <v>-31075.96</v>
      </c>
      <c r="E13" s="690">
        <v>57194.1</v>
      </c>
      <c r="F13" s="690">
        <v>88270.06</v>
      </c>
      <c r="G13" s="690">
        <v>0</v>
      </c>
      <c r="H13" s="690">
        <v>0</v>
      </c>
      <c r="I13" s="690"/>
      <c r="J13" s="690">
        <v>0</v>
      </c>
      <c r="K13" s="690">
        <v>88270.06</v>
      </c>
      <c r="L13" s="696">
        <v>57194.1</v>
      </c>
    </row>
    <row r="14" spans="1:18" s="683" customFormat="1" x14ac:dyDescent="0.2">
      <c r="A14" s="692" t="s">
        <v>1104</v>
      </c>
      <c r="B14" s="690"/>
      <c r="C14" s="690">
        <v>90977.75</v>
      </c>
      <c r="D14" s="690">
        <v>0</v>
      </c>
      <c r="E14" s="690">
        <v>90977.75</v>
      </c>
      <c r="F14" s="690">
        <v>90977.75</v>
      </c>
      <c r="G14" s="690">
        <v>27700.249999999993</v>
      </c>
      <c r="H14" s="690">
        <v>27700.249999999993</v>
      </c>
      <c r="I14" s="690"/>
      <c r="J14" s="690">
        <v>27700.249999999993</v>
      </c>
      <c r="K14" s="690">
        <v>90977.75</v>
      </c>
      <c r="L14" s="696">
        <v>63277.500000000007</v>
      </c>
    </row>
    <row r="15" spans="1:18" s="683" customFormat="1" x14ac:dyDescent="0.2">
      <c r="A15" s="686"/>
      <c r="B15" s="515"/>
      <c r="C15" s="515"/>
      <c r="D15" s="515"/>
      <c r="E15" s="515"/>
      <c r="F15" s="515"/>
      <c r="G15" s="515"/>
      <c r="H15" s="515"/>
      <c r="I15" s="515"/>
      <c r="J15" s="515"/>
      <c r="K15" s="515"/>
    </row>
    <row r="16" spans="1:18" s="683" customFormat="1" x14ac:dyDescent="0.2">
      <c r="A16" s="686"/>
      <c r="B16" s="515"/>
      <c r="C16" s="515"/>
      <c r="D16" s="515"/>
      <c r="E16" s="515"/>
      <c r="F16" s="515"/>
      <c r="G16" s="515"/>
      <c r="H16" s="515"/>
      <c r="I16" s="515"/>
      <c r="J16" s="515"/>
      <c r="K16" s="515"/>
    </row>
    <row r="17" spans="1:11" s="683" customFormat="1" x14ac:dyDescent="0.2">
      <c r="A17" s="686"/>
      <c r="B17" s="515"/>
      <c r="C17" s="515"/>
      <c r="D17" s="515"/>
      <c r="E17" s="515"/>
      <c r="F17" s="515"/>
      <c r="G17" s="515"/>
      <c r="H17" s="515"/>
      <c r="I17" s="515"/>
      <c r="J17" s="515"/>
      <c r="K17" s="515"/>
    </row>
    <row r="18" spans="1:11" s="683" customFormat="1" x14ac:dyDescent="0.2">
      <c r="A18" s="686"/>
      <c r="B18" s="515"/>
      <c r="C18" s="515"/>
      <c r="D18" s="515"/>
      <c r="E18" s="515"/>
      <c r="F18" s="515"/>
      <c r="G18" s="515"/>
      <c r="H18" s="515"/>
      <c r="I18" s="515"/>
      <c r="J18" s="515"/>
      <c r="K18" s="515"/>
    </row>
    <row r="19" spans="1:11" s="683" customFormat="1" x14ac:dyDescent="0.2">
      <c r="A19" s="686"/>
      <c r="B19" s="515"/>
      <c r="C19" s="515"/>
      <c r="D19" s="515"/>
      <c r="E19" s="515"/>
      <c r="F19" s="515"/>
      <c r="G19" s="515"/>
      <c r="H19" s="515"/>
      <c r="I19" s="515"/>
      <c r="J19" s="515"/>
      <c r="K19" s="515"/>
    </row>
    <row r="20" spans="1:11" s="683" customFormat="1" x14ac:dyDescent="0.2">
      <c r="A20" s="686"/>
      <c r="B20" s="515"/>
      <c r="C20" s="515"/>
      <c r="D20" s="515"/>
      <c r="E20" s="515"/>
      <c r="F20" s="515"/>
      <c r="G20" s="515"/>
      <c r="H20" s="515"/>
      <c r="I20" s="515"/>
      <c r="J20" s="515"/>
      <c r="K20" s="515"/>
    </row>
    <row r="21" spans="1:11" s="683" customFormat="1" x14ac:dyDescent="0.2">
      <c r="A21" s="686"/>
      <c r="B21" s="515"/>
      <c r="C21" s="515"/>
      <c r="D21" s="515"/>
      <c r="E21" s="515"/>
      <c r="F21" s="515"/>
      <c r="G21" s="515"/>
      <c r="H21" s="515"/>
      <c r="I21" s="515"/>
      <c r="J21" s="515"/>
      <c r="K21" s="515"/>
    </row>
    <row r="22" spans="1:11" s="683" customFormat="1" x14ac:dyDescent="0.2">
      <c r="A22" s="686"/>
      <c r="B22" s="515"/>
      <c r="C22" s="515"/>
      <c r="D22" s="515"/>
      <c r="E22" s="515"/>
      <c r="F22" s="515"/>
      <c r="G22" s="515"/>
      <c r="H22" s="515"/>
      <c r="I22" s="515"/>
      <c r="J22" s="515"/>
      <c r="K22" s="515"/>
    </row>
    <row r="23" spans="1:11" s="683" customFormat="1" x14ac:dyDescent="0.2">
      <c r="A23" s="686"/>
      <c r="B23" s="515"/>
      <c r="C23" s="515"/>
      <c r="D23" s="515"/>
      <c r="E23" s="515"/>
      <c r="F23" s="515"/>
      <c r="G23" s="515"/>
      <c r="H23" s="515"/>
      <c r="I23" s="515"/>
      <c r="J23" s="515"/>
      <c r="K23" s="515"/>
    </row>
    <row r="24" spans="1:11" s="683" customFormat="1" x14ac:dyDescent="0.2">
      <c r="A24" s="686"/>
      <c r="B24" s="515"/>
      <c r="C24" s="515"/>
      <c r="D24" s="515"/>
      <c r="E24" s="515"/>
      <c r="F24" s="515"/>
      <c r="G24" s="515"/>
      <c r="H24" s="515"/>
      <c r="I24" s="515"/>
      <c r="J24" s="515"/>
      <c r="K24" s="515"/>
    </row>
    <row r="25" spans="1:11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1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1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1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1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1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1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1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FINANZAS&amp;R61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D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47.140625" style="686" customWidth="1"/>
    <col min="2" max="2" width="30.7109375" style="515" customWidth="1"/>
    <col min="3" max="3" width="15.85546875" style="515" customWidth="1"/>
    <col min="4" max="4" width="18.140625" style="515" customWidth="1"/>
    <col min="5" max="5" width="13.42578125" style="515" customWidth="1"/>
    <col min="6" max="6" width="30.7109375" style="515" customWidth="1"/>
    <col min="7" max="7" width="13.140625" style="515" customWidth="1"/>
    <col min="8" max="8" width="22" style="515" customWidth="1"/>
    <col min="9" max="9" width="17.85546875" style="515" customWidth="1"/>
    <col min="10" max="10" width="10.5703125" style="515" customWidth="1"/>
    <col min="11" max="11" width="23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1074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1410</v>
      </c>
    </row>
    <row r="8" spans="1:18" s="691" customFormat="1" ht="26.2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700" t="s">
        <v>1156</v>
      </c>
      <c r="B9" s="690"/>
      <c r="C9" s="690">
        <v>2247000</v>
      </c>
      <c r="D9" s="690">
        <v>0</v>
      </c>
      <c r="E9" s="690">
        <v>2247000</v>
      </c>
      <c r="F9" s="690">
        <v>0</v>
      </c>
      <c r="G9" s="690">
        <v>0</v>
      </c>
      <c r="H9" s="690">
        <v>0</v>
      </c>
      <c r="I9" s="690"/>
      <c r="J9" s="690">
        <v>0</v>
      </c>
      <c r="K9" s="690">
        <v>0</v>
      </c>
      <c r="L9" s="696">
        <v>2247000</v>
      </c>
      <c r="M9"/>
      <c r="N9" s="683"/>
      <c r="O9" s="683"/>
      <c r="P9" s="683"/>
    </row>
    <row r="10" spans="1:18" ht="15" x14ac:dyDescent="0.25">
      <c r="A10" s="699" t="s">
        <v>1309</v>
      </c>
      <c r="B10" s="690"/>
      <c r="C10" s="690"/>
      <c r="D10" s="690"/>
      <c r="E10" s="690"/>
      <c r="F10" s="690"/>
      <c r="G10" s="690"/>
      <c r="H10" s="690"/>
      <c r="I10" s="690"/>
      <c r="J10" s="690"/>
      <c r="K10" s="690"/>
      <c r="L10" s="696"/>
      <c r="M10"/>
      <c r="N10" s="683"/>
      <c r="O10" s="683"/>
      <c r="P10" s="683"/>
    </row>
    <row r="11" spans="1:18" ht="15" x14ac:dyDescent="0.25">
      <c r="A11" s="699" t="s">
        <v>1411</v>
      </c>
      <c r="B11" s="690"/>
      <c r="C11" s="690">
        <v>2247000</v>
      </c>
      <c r="D11" s="690">
        <v>0</v>
      </c>
      <c r="E11" s="690">
        <v>2247000</v>
      </c>
      <c r="F11" s="690">
        <v>0</v>
      </c>
      <c r="G11" s="690">
        <v>0</v>
      </c>
      <c r="H11" s="690">
        <v>0</v>
      </c>
      <c r="I11" s="690"/>
      <c r="J11" s="690">
        <v>0</v>
      </c>
      <c r="K11" s="690">
        <v>0</v>
      </c>
      <c r="L11" s="696">
        <v>2247000</v>
      </c>
      <c r="M11"/>
      <c r="N11" s="683"/>
      <c r="O11" s="683"/>
      <c r="P11" s="683"/>
    </row>
    <row r="12" spans="1:18" ht="15" x14ac:dyDescent="0.25">
      <c r="A12" s="692" t="s">
        <v>1104</v>
      </c>
      <c r="B12" s="690"/>
      <c r="C12" s="690">
        <v>2247000</v>
      </c>
      <c r="D12" s="690">
        <v>0</v>
      </c>
      <c r="E12" s="690">
        <v>2247000</v>
      </c>
      <c r="F12" s="690">
        <v>0</v>
      </c>
      <c r="G12" s="690">
        <v>0</v>
      </c>
      <c r="H12" s="690">
        <v>0</v>
      </c>
      <c r="I12" s="690"/>
      <c r="J12" s="690">
        <v>0</v>
      </c>
      <c r="K12" s="690">
        <v>0</v>
      </c>
      <c r="L12" s="696">
        <v>2247000</v>
      </c>
      <c r="M12"/>
      <c r="N12" s="683"/>
      <c r="O12" s="683"/>
      <c r="P12" s="683"/>
    </row>
    <row r="13" spans="1:18" s="683" customFormat="1" ht="15" x14ac:dyDescent="0.25">
      <c r="A13"/>
      <c r="B13"/>
      <c r="C13"/>
      <c r="D13"/>
      <c r="E13"/>
      <c r="F13"/>
      <c r="G13"/>
      <c r="H13"/>
      <c r="I13"/>
      <c r="J13"/>
      <c r="K13"/>
      <c r="L13"/>
    </row>
    <row r="14" spans="1:18" s="683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</row>
    <row r="15" spans="1:18" s="683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</row>
    <row r="16" spans="1:18" s="683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</row>
    <row r="17" spans="1:12" s="683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</row>
    <row r="18" spans="1:12" s="683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2" s="683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</row>
    <row r="20" spans="1:12" s="683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</row>
    <row r="21" spans="1:12" s="683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2" s="683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2" s="683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2" s="683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</row>
    <row r="25" spans="1:12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2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2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2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2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2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2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2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FINANZAS&amp;R62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19" sqref="A19"/>
      <selection pane="topRight" activeCell="A19" sqref="A19"/>
      <selection pane="bottomLeft" activeCell="A19" sqref="A19"/>
      <selection pane="bottomRight" activeCell="A19" sqref="A19"/>
    </sheetView>
  </sheetViews>
  <sheetFormatPr baseColWidth="10" defaultColWidth="10.85546875" defaultRowHeight="12.75" x14ac:dyDescent="0.2"/>
  <cols>
    <col min="1" max="1" width="84.42578125" style="686" customWidth="1"/>
    <col min="2" max="2" width="30.7109375" style="515" customWidth="1"/>
    <col min="3" max="3" width="15.85546875" style="515" customWidth="1"/>
    <col min="4" max="4" width="18.140625" style="515" customWidth="1"/>
    <col min="5" max="5" width="13.42578125" style="515" customWidth="1"/>
    <col min="6" max="6" width="30.7109375" style="515" customWidth="1"/>
    <col min="7" max="7" width="13.140625" style="515" customWidth="1"/>
    <col min="8" max="8" width="22" style="515" customWidth="1"/>
    <col min="9" max="9" width="17.85546875" style="515" customWidth="1"/>
    <col min="10" max="10" width="12.42578125" style="515" customWidth="1"/>
    <col min="11" max="11" width="23" style="515" customWidth="1"/>
    <col min="12" max="12" width="18.42578125" style="515" customWidth="1"/>
    <col min="13" max="13" width="13.42578125" style="515" customWidth="1"/>
    <col min="14" max="14" width="14.42578125" style="515" customWidth="1"/>
    <col min="15" max="15" width="14.42578125" style="515" bestFit="1" customWidth="1"/>
    <col min="16" max="16" width="13.7109375" style="515" customWidth="1"/>
    <col min="17" max="39" width="10.85546875" style="683"/>
    <col min="40" max="16384" width="10.85546875" style="512"/>
  </cols>
  <sheetData>
    <row r="1" spans="1:18" ht="12.75" customHeight="1" x14ac:dyDescent="0.2">
      <c r="A1" s="681" t="s">
        <v>1269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  <c r="N1" s="682"/>
      <c r="O1" s="682"/>
      <c r="P1" s="682"/>
      <c r="Q1" s="682"/>
      <c r="R1" s="682"/>
    </row>
    <row r="2" spans="1:18" ht="12.75" customHeight="1" x14ac:dyDescent="0.2">
      <c r="A2" s="681" t="s">
        <v>1412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2"/>
      <c r="N2" s="682"/>
      <c r="O2" s="682"/>
      <c r="P2" s="682"/>
      <c r="Q2" s="682"/>
      <c r="R2" s="682"/>
    </row>
    <row r="3" spans="1:18" ht="12.75" customHeight="1" x14ac:dyDescent="0.2">
      <c r="A3" s="684" t="str">
        <f>'INGRESOS PROPIOS'!A3:L3</f>
        <v>DEL  01 AL 30 DE JUNIO DEL 2017.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5"/>
      <c r="N3" s="685"/>
      <c r="O3" s="685"/>
      <c r="P3" s="685"/>
      <c r="Q3" s="685"/>
      <c r="R3" s="685"/>
    </row>
    <row r="4" spans="1:18" ht="12.75" customHeight="1" x14ac:dyDescent="0.2">
      <c r="A4" s="681" t="s">
        <v>178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2"/>
      <c r="N4" s="682"/>
      <c r="O4" s="682"/>
      <c r="P4" s="682"/>
      <c r="Q4" s="682"/>
      <c r="R4" s="682"/>
    </row>
    <row r="5" spans="1:18" ht="12.75" customHeight="1" x14ac:dyDescent="0.2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</row>
    <row r="6" spans="1:18" x14ac:dyDescent="0.2">
      <c r="A6" s="686" t="s">
        <v>1119</v>
      </c>
      <c r="B6" s="687" t="s">
        <v>1413</v>
      </c>
    </row>
    <row r="8" spans="1:18" s="691" customFormat="1" ht="26.25" x14ac:dyDescent="0.25">
      <c r="A8" s="688" t="s">
        <v>179</v>
      </c>
      <c r="B8" s="689" t="s">
        <v>1272</v>
      </c>
      <c r="C8" s="690" t="s">
        <v>1273</v>
      </c>
      <c r="D8" s="690" t="s">
        <v>1274</v>
      </c>
      <c r="E8" s="690" t="s">
        <v>1275</v>
      </c>
      <c r="F8" s="690" t="s">
        <v>1276</v>
      </c>
      <c r="G8" s="690" t="s">
        <v>1277</v>
      </c>
      <c r="H8" s="690" t="s">
        <v>1278</v>
      </c>
      <c r="I8" s="690" t="s">
        <v>1279</v>
      </c>
      <c r="J8" s="690" t="s">
        <v>1280</v>
      </c>
      <c r="K8" s="690" t="s">
        <v>1281</v>
      </c>
      <c r="L8" s="515" t="s">
        <v>1282</v>
      </c>
      <c r="M8"/>
    </row>
    <row r="9" spans="1:18" ht="15" x14ac:dyDescent="0.25">
      <c r="A9" s="692" t="s">
        <v>1136</v>
      </c>
      <c r="B9" s="690"/>
      <c r="C9" s="690">
        <v>715703.96</v>
      </c>
      <c r="D9" s="690">
        <v>0</v>
      </c>
      <c r="E9" s="690">
        <v>715703.96</v>
      </c>
      <c r="F9" s="690">
        <v>715703.96</v>
      </c>
      <c r="G9" s="690">
        <v>106533.14</v>
      </c>
      <c r="H9" s="690">
        <v>106533.14</v>
      </c>
      <c r="I9" s="690"/>
      <c r="J9" s="690">
        <v>106533.14</v>
      </c>
      <c r="K9" s="690">
        <v>715703.96</v>
      </c>
      <c r="L9" s="696">
        <v>609170.82000000007</v>
      </c>
      <c r="M9"/>
      <c r="N9" s="683"/>
      <c r="O9" s="683"/>
      <c r="P9" s="683"/>
    </row>
    <row r="10" spans="1:18" ht="15" x14ac:dyDescent="0.25">
      <c r="A10" s="699" t="s">
        <v>1351</v>
      </c>
      <c r="B10" s="690"/>
      <c r="C10" s="690">
        <v>715703.96</v>
      </c>
      <c r="D10" s="690">
        <v>-35946.080000000002</v>
      </c>
      <c r="E10" s="690">
        <v>679757.88</v>
      </c>
      <c r="F10" s="690">
        <v>715703.96</v>
      </c>
      <c r="G10" s="690">
        <v>70587.06</v>
      </c>
      <c r="H10" s="690">
        <v>70587.06</v>
      </c>
      <c r="I10" s="690"/>
      <c r="J10" s="690">
        <v>70587.06</v>
      </c>
      <c r="K10" s="690">
        <v>715703.96</v>
      </c>
      <c r="L10" s="696">
        <v>609170.82000000007</v>
      </c>
      <c r="M10"/>
      <c r="N10" s="683"/>
      <c r="O10" s="683"/>
      <c r="P10" s="683"/>
    </row>
    <row r="11" spans="1:18" ht="15" x14ac:dyDescent="0.25">
      <c r="A11" s="699" t="s">
        <v>1357</v>
      </c>
      <c r="B11" s="690"/>
      <c r="C11" s="690">
        <v>0</v>
      </c>
      <c r="D11" s="690">
        <v>35946.080000000002</v>
      </c>
      <c r="E11" s="690">
        <v>35946.080000000002</v>
      </c>
      <c r="F11" s="690">
        <v>0</v>
      </c>
      <c r="G11" s="690">
        <v>35946.080000000002</v>
      </c>
      <c r="H11" s="690">
        <v>35946.080000000002</v>
      </c>
      <c r="I11" s="690"/>
      <c r="J11" s="690">
        <v>35946.080000000002</v>
      </c>
      <c r="K11" s="690">
        <v>0</v>
      </c>
      <c r="L11" s="696">
        <v>0</v>
      </c>
      <c r="M11"/>
      <c r="N11" s="683"/>
      <c r="O11" s="683"/>
      <c r="P11" s="683"/>
    </row>
    <row r="12" spans="1:18" ht="15" x14ac:dyDescent="0.25">
      <c r="A12" s="692" t="s">
        <v>1144</v>
      </c>
      <c r="B12" s="690"/>
      <c r="C12" s="690">
        <v>695945</v>
      </c>
      <c r="D12" s="690">
        <v>55500</v>
      </c>
      <c r="E12" s="690">
        <v>751445</v>
      </c>
      <c r="F12" s="690">
        <v>695934.67999999993</v>
      </c>
      <c r="G12" s="690">
        <v>493631.44</v>
      </c>
      <c r="H12" s="690">
        <v>493631.44</v>
      </c>
      <c r="I12" s="690"/>
      <c r="J12" s="690">
        <v>493631.44</v>
      </c>
      <c r="K12" s="690">
        <v>695934.67999999993</v>
      </c>
      <c r="L12" s="696">
        <v>257813.56</v>
      </c>
      <c r="M12"/>
      <c r="N12" s="683"/>
      <c r="O12" s="683"/>
      <c r="P12" s="683"/>
    </row>
    <row r="13" spans="1:18" s="683" customFormat="1" x14ac:dyDescent="0.2">
      <c r="A13" s="699" t="s">
        <v>1369</v>
      </c>
      <c r="B13" s="690"/>
      <c r="C13" s="690">
        <v>371500</v>
      </c>
      <c r="D13" s="690">
        <v>0</v>
      </c>
      <c r="E13" s="690">
        <v>371500</v>
      </c>
      <c r="F13" s="690">
        <v>371500</v>
      </c>
      <c r="G13" s="690">
        <v>236500</v>
      </c>
      <c r="H13" s="690">
        <v>236500</v>
      </c>
      <c r="I13" s="690"/>
      <c r="J13" s="690">
        <v>236500</v>
      </c>
      <c r="K13" s="690">
        <v>371500</v>
      </c>
      <c r="L13" s="696">
        <v>135000</v>
      </c>
    </row>
    <row r="14" spans="1:18" s="683" customFormat="1" x14ac:dyDescent="0.2">
      <c r="A14" s="699" t="s">
        <v>1370</v>
      </c>
      <c r="B14" s="690"/>
      <c r="C14" s="690">
        <v>155300</v>
      </c>
      <c r="D14" s="690">
        <v>0</v>
      </c>
      <c r="E14" s="690">
        <v>155300</v>
      </c>
      <c r="F14" s="690">
        <v>155300</v>
      </c>
      <c r="G14" s="690">
        <v>0</v>
      </c>
      <c r="H14" s="690">
        <v>0</v>
      </c>
      <c r="I14" s="690"/>
      <c r="J14" s="690">
        <v>0</v>
      </c>
      <c r="K14" s="690">
        <v>155300</v>
      </c>
      <c r="L14" s="696">
        <v>155300</v>
      </c>
    </row>
    <row r="15" spans="1:18" s="683" customFormat="1" x14ac:dyDescent="0.2">
      <c r="A15" s="699" t="s">
        <v>1304</v>
      </c>
      <c r="B15" s="690"/>
      <c r="C15" s="690">
        <v>18145</v>
      </c>
      <c r="D15" s="690">
        <v>0</v>
      </c>
      <c r="E15" s="690">
        <v>18145</v>
      </c>
      <c r="F15" s="690">
        <v>18145</v>
      </c>
      <c r="G15" s="690">
        <v>83456</v>
      </c>
      <c r="H15" s="690">
        <v>83456</v>
      </c>
      <c r="I15" s="690"/>
      <c r="J15" s="690">
        <v>83456</v>
      </c>
      <c r="K15" s="690">
        <v>18145</v>
      </c>
      <c r="L15" s="696">
        <v>-65311</v>
      </c>
    </row>
    <row r="16" spans="1:18" s="683" customFormat="1" x14ac:dyDescent="0.2">
      <c r="A16" s="692" t="s">
        <v>1305</v>
      </c>
      <c r="B16" s="690"/>
      <c r="C16" s="690">
        <v>151000</v>
      </c>
      <c r="D16" s="690">
        <v>-309.60000000000002</v>
      </c>
      <c r="E16" s="690">
        <v>150690.4</v>
      </c>
      <c r="F16" s="690">
        <v>150989.68</v>
      </c>
      <c r="G16" s="690">
        <v>118000</v>
      </c>
      <c r="H16" s="690">
        <v>118000</v>
      </c>
      <c r="I16" s="690"/>
      <c r="J16" s="690">
        <v>118000</v>
      </c>
      <c r="K16" s="690">
        <v>150989.68</v>
      </c>
      <c r="L16" s="696">
        <v>32690.399999999994</v>
      </c>
    </row>
    <row r="17" spans="1:12" s="683" customFormat="1" x14ac:dyDescent="0.2">
      <c r="A17" s="692" t="s">
        <v>1309</v>
      </c>
      <c r="B17" s="690"/>
      <c r="C17" s="690">
        <v>0</v>
      </c>
      <c r="D17" s="690">
        <v>309.60000000000002</v>
      </c>
      <c r="E17" s="690">
        <v>309.60000000000002</v>
      </c>
      <c r="F17" s="690">
        <v>0</v>
      </c>
      <c r="G17" s="690">
        <v>175.44</v>
      </c>
      <c r="H17" s="690">
        <v>175.44</v>
      </c>
      <c r="I17" s="690"/>
      <c r="J17" s="690">
        <v>175.44</v>
      </c>
      <c r="K17" s="690">
        <v>0</v>
      </c>
      <c r="L17" s="696">
        <v>134.16000000000003</v>
      </c>
    </row>
    <row r="18" spans="1:12" s="683" customFormat="1" x14ac:dyDescent="0.2">
      <c r="A18" s="692" t="s">
        <v>1379</v>
      </c>
      <c r="B18" s="690"/>
      <c r="C18" s="690">
        <v>0</v>
      </c>
      <c r="D18" s="690">
        <v>55500</v>
      </c>
      <c r="E18" s="690">
        <v>55500</v>
      </c>
      <c r="F18" s="690">
        <v>0</v>
      </c>
      <c r="G18" s="690">
        <v>55500</v>
      </c>
      <c r="H18" s="690">
        <v>55500</v>
      </c>
      <c r="I18" s="690"/>
      <c r="J18" s="690">
        <v>55500</v>
      </c>
      <c r="K18" s="690">
        <v>0</v>
      </c>
      <c r="L18" s="696">
        <v>0</v>
      </c>
    </row>
    <row r="19" spans="1:12" s="683" customFormat="1" x14ac:dyDescent="0.2">
      <c r="A19" s="700" t="s">
        <v>1162</v>
      </c>
      <c r="B19" s="690"/>
      <c r="C19" s="690">
        <v>4497270</v>
      </c>
      <c r="D19" s="690">
        <v>-55500</v>
      </c>
      <c r="E19" s="690">
        <v>4441770</v>
      </c>
      <c r="F19" s="690">
        <v>4497270</v>
      </c>
      <c r="G19" s="690">
        <v>2319237.9699999997</v>
      </c>
      <c r="H19" s="690">
        <v>2319237.9699999997</v>
      </c>
      <c r="I19" s="690"/>
      <c r="J19" s="690">
        <v>2319237.9699999997</v>
      </c>
      <c r="K19" s="690">
        <v>4497270</v>
      </c>
      <c r="L19" s="696">
        <v>2122532.0300000003</v>
      </c>
    </row>
    <row r="20" spans="1:12" s="683" customFormat="1" x14ac:dyDescent="0.2">
      <c r="A20" s="699" t="s">
        <v>1389</v>
      </c>
      <c r="B20" s="690"/>
      <c r="C20" s="690">
        <v>2005500</v>
      </c>
      <c r="D20" s="690">
        <v>-170300</v>
      </c>
      <c r="E20" s="690">
        <v>1835200</v>
      </c>
      <c r="F20" s="690">
        <v>2005500</v>
      </c>
      <c r="G20" s="690">
        <v>894719.82999999984</v>
      </c>
      <c r="H20" s="690">
        <v>894719.82999999984</v>
      </c>
      <c r="I20" s="690"/>
      <c r="J20" s="690">
        <v>894719.82999999984</v>
      </c>
      <c r="K20" s="690">
        <v>2005500.0000000002</v>
      </c>
      <c r="L20" s="696">
        <v>940480.17000000016</v>
      </c>
    </row>
    <row r="21" spans="1:12" s="683" customFormat="1" x14ac:dyDescent="0.2">
      <c r="A21" s="699" t="s">
        <v>1382</v>
      </c>
      <c r="B21" s="690"/>
      <c r="C21" s="690">
        <v>1905970</v>
      </c>
      <c r="D21" s="690">
        <v>0</v>
      </c>
      <c r="E21" s="690">
        <v>1905970</v>
      </c>
      <c r="F21" s="690">
        <v>1905970</v>
      </c>
      <c r="G21" s="690">
        <v>1283437.1800000002</v>
      </c>
      <c r="H21" s="690">
        <v>1283437.1800000002</v>
      </c>
      <c r="I21" s="690"/>
      <c r="J21" s="690">
        <v>1283437.1800000002</v>
      </c>
      <c r="K21" s="690">
        <v>1905970</v>
      </c>
      <c r="L21" s="696">
        <v>622532.81999999983</v>
      </c>
    </row>
    <row r="22" spans="1:12" s="683" customFormat="1" x14ac:dyDescent="0.2">
      <c r="A22" s="699" t="s">
        <v>1393</v>
      </c>
      <c r="B22" s="690"/>
      <c r="C22" s="690">
        <v>585800</v>
      </c>
      <c r="D22" s="690">
        <v>0</v>
      </c>
      <c r="E22" s="690">
        <v>585800</v>
      </c>
      <c r="F22" s="690">
        <v>585800</v>
      </c>
      <c r="G22" s="690">
        <v>26280.959999999999</v>
      </c>
      <c r="H22" s="690">
        <v>26280.959999999999</v>
      </c>
      <c r="I22" s="690"/>
      <c r="J22" s="690">
        <v>26280.959999999999</v>
      </c>
      <c r="K22" s="690">
        <v>585800</v>
      </c>
      <c r="L22" s="696">
        <v>559519.04</v>
      </c>
    </row>
    <row r="23" spans="1:12" s="683" customFormat="1" x14ac:dyDescent="0.2">
      <c r="A23" s="699" t="s">
        <v>1414</v>
      </c>
      <c r="B23" s="690"/>
      <c r="C23" s="690">
        <v>0</v>
      </c>
      <c r="D23" s="690">
        <v>114800</v>
      </c>
      <c r="E23" s="690">
        <v>114800</v>
      </c>
      <c r="F23" s="690">
        <v>0</v>
      </c>
      <c r="G23" s="690">
        <v>114800</v>
      </c>
      <c r="H23" s="690">
        <v>114800</v>
      </c>
      <c r="I23" s="690"/>
      <c r="J23" s="690">
        <v>114800</v>
      </c>
      <c r="K23" s="690">
        <v>0</v>
      </c>
      <c r="L23" s="696">
        <v>0</v>
      </c>
    </row>
    <row r="24" spans="1:12" s="683" customFormat="1" x14ac:dyDescent="0.2">
      <c r="A24" s="692" t="s">
        <v>1104</v>
      </c>
      <c r="B24" s="690"/>
      <c r="C24" s="690">
        <v>5908918.96</v>
      </c>
      <c r="D24" s="690">
        <v>0</v>
      </c>
      <c r="E24" s="690">
        <v>5908918.96</v>
      </c>
      <c r="F24" s="690">
        <v>5908908.6399999997</v>
      </c>
      <c r="G24" s="690">
        <v>2919402.55</v>
      </c>
      <c r="H24" s="690">
        <v>2919402.55</v>
      </c>
      <c r="I24" s="690"/>
      <c r="J24" s="690">
        <v>2919402.55</v>
      </c>
      <c r="K24" s="690">
        <v>5908908.6400000006</v>
      </c>
      <c r="L24" s="696">
        <v>2989516.41</v>
      </c>
    </row>
    <row r="25" spans="1:12" s="683" customFormat="1" x14ac:dyDescent="0.2">
      <c r="A25" s="686"/>
      <c r="B25" s="515"/>
      <c r="C25" s="515"/>
      <c r="D25" s="515"/>
      <c r="E25" s="515"/>
      <c r="F25" s="515"/>
      <c r="G25" s="515"/>
      <c r="H25" s="515"/>
      <c r="I25" s="515"/>
      <c r="J25" s="515"/>
      <c r="K25" s="515"/>
    </row>
    <row r="26" spans="1:12" s="683" customFormat="1" x14ac:dyDescent="0.2">
      <c r="A26" s="686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2" s="683" customFormat="1" x14ac:dyDescent="0.2">
      <c r="A27" s="686"/>
      <c r="B27" s="515"/>
      <c r="C27" s="515"/>
      <c r="D27" s="515"/>
      <c r="E27" s="515"/>
      <c r="F27" s="515"/>
      <c r="G27" s="515"/>
      <c r="H27" s="515"/>
      <c r="I27" s="515"/>
      <c r="J27" s="515"/>
      <c r="K27" s="515"/>
    </row>
    <row r="28" spans="1:12" s="683" customFormat="1" x14ac:dyDescent="0.2">
      <c r="A28" s="686"/>
      <c r="B28" s="515"/>
      <c r="C28" s="515"/>
      <c r="D28" s="515"/>
      <c r="E28" s="515"/>
      <c r="F28" s="515"/>
      <c r="G28" s="515"/>
      <c r="H28" s="515"/>
      <c r="I28" s="515"/>
      <c r="J28" s="515"/>
      <c r="K28" s="515"/>
    </row>
    <row r="29" spans="1:12" s="683" customFormat="1" x14ac:dyDescent="0.2">
      <c r="A29" s="686"/>
      <c r="B29" s="515"/>
      <c r="C29" s="515"/>
      <c r="D29" s="515"/>
      <c r="E29" s="515"/>
      <c r="F29" s="515"/>
      <c r="G29" s="515"/>
      <c r="H29" s="515"/>
      <c r="I29" s="515"/>
      <c r="J29" s="515"/>
      <c r="K29" s="515"/>
    </row>
    <row r="30" spans="1:12" s="683" customFormat="1" x14ac:dyDescent="0.2">
      <c r="A30" s="686"/>
      <c r="B30" s="515"/>
      <c r="C30" s="515"/>
      <c r="D30" s="515"/>
      <c r="E30" s="515"/>
      <c r="F30" s="515"/>
      <c r="G30" s="515"/>
      <c r="H30" s="515"/>
      <c r="I30" s="515"/>
      <c r="J30" s="515"/>
      <c r="K30" s="515"/>
    </row>
    <row r="31" spans="1:12" s="683" customFormat="1" x14ac:dyDescent="0.2">
      <c r="A31" s="686"/>
      <c r="B31" s="515"/>
      <c r="C31" s="515"/>
      <c r="D31" s="515"/>
      <c r="E31" s="515"/>
      <c r="F31" s="515"/>
      <c r="G31" s="515"/>
      <c r="H31" s="515"/>
      <c r="I31" s="515"/>
      <c r="J31" s="515"/>
      <c r="K31" s="515"/>
    </row>
    <row r="32" spans="1:12" s="683" customFormat="1" x14ac:dyDescent="0.2">
      <c r="A32" s="686"/>
      <c r="B32" s="515"/>
      <c r="C32" s="515"/>
      <c r="D32" s="515"/>
      <c r="E32" s="515"/>
      <c r="F32" s="515"/>
      <c r="G32" s="515"/>
      <c r="H32" s="515"/>
      <c r="I32" s="515"/>
      <c r="J32" s="515"/>
      <c r="K32" s="515"/>
    </row>
    <row r="33" spans="1:11" s="683" customFormat="1" x14ac:dyDescent="0.2">
      <c r="A33" s="686"/>
      <c r="B33" s="515"/>
      <c r="C33" s="515"/>
      <c r="D33" s="515"/>
      <c r="E33" s="515"/>
      <c r="F33" s="515"/>
      <c r="G33" s="515"/>
      <c r="H33" s="515"/>
      <c r="I33" s="515"/>
      <c r="J33" s="515"/>
      <c r="K33" s="515"/>
    </row>
    <row r="34" spans="1:11" s="683" customFormat="1" x14ac:dyDescent="0.2">
      <c r="A34" s="686"/>
      <c r="B34" s="515"/>
      <c r="C34" s="515"/>
      <c r="D34" s="515"/>
      <c r="E34" s="515"/>
      <c r="F34" s="515"/>
      <c r="G34" s="515"/>
      <c r="H34" s="515"/>
      <c r="I34" s="515"/>
      <c r="J34" s="515"/>
      <c r="K34" s="515"/>
    </row>
    <row r="35" spans="1:11" s="683" customFormat="1" x14ac:dyDescent="0.2">
      <c r="A35" s="686"/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683" customFormat="1" x14ac:dyDescent="0.2">
      <c r="A36" s="686"/>
      <c r="B36" s="515"/>
      <c r="C36" s="515"/>
      <c r="D36" s="515"/>
      <c r="E36" s="515"/>
      <c r="F36" s="515"/>
      <c r="G36" s="515"/>
      <c r="H36" s="515"/>
      <c r="I36" s="515"/>
      <c r="J36" s="515"/>
      <c r="K36" s="515"/>
    </row>
    <row r="37" spans="1:11" s="683" customFormat="1" x14ac:dyDescent="0.2">
      <c r="A37" s="686"/>
      <c r="B37" s="515"/>
      <c r="C37" s="515"/>
      <c r="D37" s="515"/>
      <c r="E37" s="515"/>
      <c r="F37" s="515"/>
      <c r="G37" s="515"/>
      <c r="H37" s="515"/>
      <c r="I37" s="515"/>
      <c r="J37" s="515"/>
      <c r="K37" s="515"/>
    </row>
    <row r="38" spans="1:11" s="683" customFormat="1" x14ac:dyDescent="0.2">
      <c r="A38" s="686"/>
      <c r="B38" s="515"/>
      <c r="C38" s="515"/>
      <c r="D38" s="515"/>
      <c r="E38" s="515"/>
      <c r="F38" s="515"/>
      <c r="G38" s="515"/>
      <c r="H38" s="515"/>
      <c r="I38" s="515"/>
      <c r="J38" s="515"/>
      <c r="K38" s="515"/>
    </row>
    <row r="39" spans="1:11" s="683" customFormat="1" x14ac:dyDescent="0.2">
      <c r="A39" s="686"/>
      <c r="B39" s="515"/>
      <c r="C39" s="515"/>
      <c r="D39" s="515"/>
      <c r="E39" s="515"/>
      <c r="F39" s="515"/>
      <c r="G39" s="515"/>
      <c r="H39" s="515"/>
      <c r="I39" s="515"/>
      <c r="J39" s="515"/>
      <c r="K39" s="515"/>
    </row>
    <row r="40" spans="1:11" s="683" customFormat="1" x14ac:dyDescent="0.2">
      <c r="A40" s="686"/>
      <c r="B40" s="515"/>
      <c r="C40" s="515"/>
      <c r="D40" s="515"/>
      <c r="E40" s="515"/>
      <c r="F40" s="515"/>
      <c r="G40" s="515"/>
      <c r="H40" s="515"/>
      <c r="I40" s="515"/>
      <c r="J40" s="515"/>
      <c r="K40" s="515"/>
    </row>
    <row r="41" spans="1:11" s="683" customFormat="1" x14ac:dyDescent="0.2">
      <c r="A41" s="686"/>
      <c r="B41" s="515"/>
      <c r="C41" s="515"/>
      <c r="D41" s="515"/>
      <c r="E41" s="515"/>
      <c r="F41" s="515"/>
      <c r="G41" s="515"/>
      <c r="H41" s="515"/>
      <c r="I41" s="515"/>
      <c r="J41" s="515"/>
      <c r="K41" s="515"/>
    </row>
    <row r="42" spans="1:11" s="683" customFormat="1" x14ac:dyDescent="0.2">
      <c r="A42" s="686"/>
      <c r="B42" s="515"/>
      <c r="C42" s="515"/>
      <c r="D42" s="515"/>
      <c r="E42" s="515"/>
      <c r="F42" s="515"/>
      <c r="G42" s="515"/>
      <c r="H42" s="515"/>
      <c r="I42" s="515"/>
      <c r="J42" s="515"/>
      <c r="K42" s="515"/>
    </row>
    <row r="43" spans="1:11" s="683" customFormat="1" x14ac:dyDescent="0.2">
      <c r="A43" s="686"/>
      <c r="B43" s="515"/>
      <c r="C43" s="515"/>
      <c r="D43" s="515"/>
      <c r="E43" s="515"/>
      <c r="F43" s="515"/>
      <c r="G43" s="515"/>
      <c r="H43" s="515"/>
      <c r="I43" s="515"/>
      <c r="J43" s="515"/>
      <c r="K43" s="515"/>
    </row>
    <row r="44" spans="1:11" s="683" customFormat="1" x14ac:dyDescent="0.2">
      <c r="A44" s="686"/>
      <c r="B44" s="515"/>
      <c r="C44" s="515"/>
      <c r="D44" s="515"/>
      <c r="E44" s="515"/>
      <c r="F44" s="515"/>
      <c r="G44" s="515"/>
      <c r="H44" s="515"/>
      <c r="I44" s="515"/>
      <c r="J44" s="515"/>
      <c r="K44" s="515"/>
    </row>
    <row r="45" spans="1:11" s="683" customFormat="1" x14ac:dyDescent="0.2">
      <c r="A45" s="686"/>
      <c r="B45" s="515"/>
      <c r="C45" s="515"/>
      <c r="D45" s="515"/>
      <c r="E45" s="515"/>
      <c r="F45" s="515"/>
      <c r="G45" s="515"/>
      <c r="H45" s="515"/>
      <c r="I45" s="515"/>
      <c r="J45" s="515"/>
      <c r="K45" s="515"/>
    </row>
    <row r="46" spans="1:11" s="683" customFormat="1" x14ac:dyDescent="0.2">
      <c r="A46" s="686"/>
      <c r="B46" s="515"/>
      <c r="C46" s="515"/>
      <c r="D46" s="515"/>
      <c r="E46" s="515"/>
      <c r="F46" s="515"/>
      <c r="G46" s="515"/>
      <c r="H46" s="515"/>
      <c r="I46" s="515"/>
      <c r="J46" s="515"/>
      <c r="K46" s="515"/>
    </row>
    <row r="47" spans="1:11" s="683" customFormat="1" x14ac:dyDescent="0.2">
      <c r="A47" s="686"/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s="683" customFormat="1" x14ac:dyDescent="0.2">
      <c r="A48" s="686"/>
      <c r="B48" s="515"/>
      <c r="C48" s="515"/>
      <c r="D48" s="515"/>
      <c r="E48" s="515"/>
      <c r="F48" s="515"/>
      <c r="G48" s="515"/>
      <c r="H48" s="515"/>
      <c r="I48" s="515"/>
      <c r="J48" s="515"/>
      <c r="K48" s="515"/>
    </row>
    <row r="49" spans="1:11" s="683" customFormat="1" x14ac:dyDescent="0.2">
      <c r="A49" s="686"/>
      <c r="B49" s="515"/>
      <c r="C49" s="515"/>
      <c r="D49" s="515"/>
      <c r="E49" s="515"/>
      <c r="F49" s="515"/>
      <c r="G49" s="515"/>
      <c r="H49" s="515"/>
      <c r="I49" s="515"/>
      <c r="J49" s="515"/>
      <c r="K49" s="515"/>
    </row>
    <row r="50" spans="1:11" s="683" customFormat="1" x14ac:dyDescent="0.2">
      <c r="A50" s="686"/>
      <c r="B50" s="515"/>
      <c r="C50" s="515"/>
      <c r="D50" s="515"/>
      <c r="E50" s="515"/>
      <c r="F50" s="515"/>
      <c r="G50" s="515"/>
      <c r="H50" s="515"/>
      <c r="I50" s="515"/>
      <c r="J50" s="515"/>
      <c r="K50" s="515"/>
    </row>
    <row r="51" spans="1:11" s="683" customFormat="1" x14ac:dyDescent="0.2">
      <c r="A51" s="686"/>
      <c r="B51" s="515"/>
      <c r="C51" s="515"/>
      <c r="D51" s="515"/>
      <c r="E51" s="515"/>
      <c r="F51" s="515"/>
      <c r="G51" s="515"/>
      <c r="H51" s="515"/>
      <c r="I51" s="515"/>
      <c r="J51" s="515"/>
      <c r="K51" s="515"/>
    </row>
    <row r="52" spans="1:11" s="683" customFormat="1" x14ac:dyDescent="0.2">
      <c r="A52" s="686"/>
      <c r="B52" s="515"/>
      <c r="C52" s="515"/>
      <c r="D52" s="515"/>
      <c r="E52" s="515"/>
      <c r="F52" s="515"/>
      <c r="G52" s="515"/>
      <c r="H52" s="515"/>
      <c r="I52" s="515"/>
      <c r="J52" s="515"/>
      <c r="K52" s="515"/>
    </row>
    <row r="53" spans="1:11" s="683" customFormat="1" x14ac:dyDescent="0.2">
      <c r="A53" s="686"/>
      <c r="B53" s="515"/>
      <c r="C53" s="515"/>
      <c r="D53" s="515"/>
      <c r="E53" s="515"/>
      <c r="F53" s="515"/>
      <c r="G53" s="515"/>
      <c r="H53" s="515"/>
      <c r="I53" s="515"/>
      <c r="J53" s="515"/>
      <c r="K53" s="515"/>
    </row>
    <row r="54" spans="1:11" s="683" customFormat="1" x14ac:dyDescent="0.2">
      <c r="A54" s="686"/>
      <c r="B54" s="515"/>
      <c r="C54" s="515"/>
      <c r="D54" s="515"/>
      <c r="E54" s="515"/>
      <c r="F54" s="515"/>
      <c r="G54" s="515"/>
      <c r="H54" s="515"/>
      <c r="I54" s="515"/>
      <c r="J54" s="515"/>
      <c r="K54" s="515"/>
    </row>
    <row r="55" spans="1:11" s="683" customFormat="1" x14ac:dyDescent="0.2">
      <c r="A55" s="686"/>
      <c r="B55" s="515"/>
      <c r="C55" s="515"/>
      <c r="D55" s="515"/>
      <c r="E55" s="515"/>
      <c r="F55" s="515"/>
      <c r="G55" s="515"/>
      <c r="H55" s="515"/>
      <c r="I55" s="515"/>
      <c r="J55" s="515"/>
      <c r="K55" s="515"/>
    </row>
    <row r="56" spans="1:11" s="683" customFormat="1" x14ac:dyDescent="0.2">
      <c r="A56" s="686"/>
      <c r="B56" s="515"/>
      <c r="C56" s="515"/>
      <c r="D56" s="515"/>
      <c r="E56" s="515"/>
      <c r="F56" s="515"/>
      <c r="G56" s="515"/>
      <c r="H56" s="515"/>
      <c r="I56" s="515"/>
      <c r="J56" s="515"/>
      <c r="K56" s="515"/>
    </row>
    <row r="57" spans="1:11" s="683" customFormat="1" x14ac:dyDescent="0.2">
      <c r="A57" s="686"/>
      <c r="B57" s="515"/>
      <c r="C57" s="515"/>
      <c r="D57" s="515"/>
      <c r="E57" s="515"/>
      <c r="F57" s="515"/>
      <c r="G57" s="515"/>
      <c r="H57" s="515"/>
      <c r="I57" s="515"/>
      <c r="J57" s="515"/>
      <c r="K57" s="515"/>
    </row>
    <row r="58" spans="1:11" s="683" customFormat="1" x14ac:dyDescent="0.2">
      <c r="A58" s="686"/>
      <c r="B58" s="515"/>
      <c r="C58" s="515"/>
      <c r="D58" s="515"/>
      <c r="E58" s="515"/>
      <c r="F58" s="515"/>
      <c r="G58" s="515"/>
      <c r="H58" s="515"/>
      <c r="I58" s="515"/>
      <c r="J58" s="515"/>
      <c r="K58" s="515"/>
    </row>
    <row r="59" spans="1:11" s="683" customFormat="1" x14ac:dyDescent="0.2">
      <c r="A59" s="686"/>
      <c r="B59" s="515"/>
      <c r="C59" s="515"/>
      <c r="D59" s="515"/>
      <c r="E59" s="515"/>
      <c r="F59" s="515"/>
      <c r="G59" s="515"/>
      <c r="H59" s="515"/>
      <c r="I59" s="515"/>
      <c r="J59" s="515"/>
      <c r="K59" s="515"/>
    </row>
    <row r="60" spans="1:11" s="683" customFormat="1" x14ac:dyDescent="0.2">
      <c r="A60" s="686"/>
      <c r="B60" s="515"/>
      <c r="C60" s="515"/>
      <c r="D60" s="515"/>
      <c r="E60" s="515"/>
      <c r="F60" s="515"/>
      <c r="G60" s="515"/>
      <c r="H60" s="515"/>
      <c r="I60" s="515"/>
      <c r="J60" s="515"/>
      <c r="K60" s="515"/>
    </row>
    <row r="61" spans="1:11" s="683" customFormat="1" x14ac:dyDescent="0.2">
      <c r="A61" s="686"/>
      <c r="B61" s="515"/>
      <c r="C61" s="515"/>
      <c r="D61" s="515"/>
      <c r="E61" s="515"/>
      <c r="F61" s="515"/>
      <c r="G61" s="515"/>
      <c r="H61" s="515"/>
      <c r="I61" s="515"/>
      <c r="J61" s="515"/>
      <c r="K61" s="515"/>
    </row>
    <row r="62" spans="1:11" s="683" customFormat="1" x14ac:dyDescent="0.2">
      <c r="A62" s="686"/>
      <c r="B62" s="515"/>
      <c r="C62" s="515"/>
      <c r="D62" s="515"/>
      <c r="E62" s="515"/>
      <c r="F62" s="515"/>
      <c r="G62" s="515"/>
      <c r="H62" s="515"/>
      <c r="I62" s="515"/>
      <c r="J62" s="515"/>
      <c r="K62" s="515"/>
    </row>
    <row r="63" spans="1:11" s="683" customFormat="1" x14ac:dyDescent="0.2">
      <c r="A63" s="686"/>
      <c r="B63" s="515"/>
      <c r="C63" s="515"/>
      <c r="D63" s="515"/>
      <c r="E63" s="515"/>
      <c r="F63" s="515"/>
      <c r="G63" s="515"/>
      <c r="H63" s="515"/>
      <c r="I63" s="515"/>
      <c r="J63" s="515"/>
      <c r="K63" s="515"/>
    </row>
    <row r="64" spans="1:11" s="683" customFormat="1" x14ac:dyDescent="0.2">
      <c r="A64" s="686"/>
      <c r="B64" s="515"/>
      <c r="C64" s="515"/>
      <c r="D64" s="515"/>
      <c r="E64" s="515"/>
      <c r="F64" s="515"/>
      <c r="G64" s="515"/>
      <c r="H64" s="515"/>
      <c r="I64" s="515"/>
      <c r="J64" s="515"/>
      <c r="K64" s="515"/>
    </row>
    <row r="65" spans="1:11" s="683" customFormat="1" x14ac:dyDescent="0.2">
      <c r="A65" s="686"/>
      <c r="B65" s="515"/>
      <c r="C65" s="515"/>
      <c r="D65" s="515"/>
      <c r="E65" s="515"/>
      <c r="F65" s="515"/>
      <c r="G65" s="515"/>
      <c r="H65" s="515"/>
      <c r="I65" s="515"/>
      <c r="J65" s="515"/>
      <c r="K65" s="515"/>
    </row>
    <row r="66" spans="1:11" s="683" customFormat="1" x14ac:dyDescent="0.2">
      <c r="A66" s="686"/>
      <c r="B66" s="515"/>
      <c r="C66" s="515"/>
      <c r="D66" s="515"/>
      <c r="E66" s="515"/>
      <c r="F66" s="515"/>
      <c r="G66" s="515"/>
      <c r="H66" s="515"/>
      <c r="I66" s="515"/>
      <c r="J66" s="515"/>
      <c r="K66" s="515"/>
    </row>
    <row r="67" spans="1:11" s="683" customFormat="1" x14ac:dyDescent="0.2">
      <c r="A67" s="686"/>
      <c r="B67" s="515"/>
      <c r="C67" s="515"/>
      <c r="D67" s="515"/>
      <c r="E67" s="515"/>
      <c r="F67" s="515"/>
      <c r="G67" s="515"/>
      <c r="H67" s="515"/>
      <c r="I67" s="515"/>
      <c r="J67" s="515"/>
      <c r="K67" s="515"/>
    </row>
    <row r="68" spans="1:11" s="683" customFormat="1" x14ac:dyDescent="0.2">
      <c r="A68" s="686"/>
      <c r="B68" s="515"/>
      <c r="C68" s="515"/>
      <c r="D68" s="515"/>
      <c r="E68" s="515"/>
      <c r="F68" s="515"/>
      <c r="G68" s="515"/>
      <c r="H68" s="515"/>
      <c r="I68" s="515"/>
      <c r="J68" s="515"/>
      <c r="K68" s="515"/>
    </row>
    <row r="69" spans="1:11" s="683" customFormat="1" x14ac:dyDescent="0.2">
      <c r="A69" s="686"/>
      <c r="B69" s="515"/>
      <c r="C69" s="515"/>
      <c r="D69" s="515"/>
      <c r="E69" s="515"/>
      <c r="F69" s="515"/>
      <c r="G69" s="515"/>
      <c r="H69" s="515"/>
      <c r="I69" s="515"/>
      <c r="J69" s="515"/>
      <c r="K69" s="515"/>
    </row>
    <row r="70" spans="1:11" s="683" customFormat="1" x14ac:dyDescent="0.2">
      <c r="A70" s="686"/>
      <c r="B70" s="515"/>
      <c r="C70" s="515"/>
      <c r="D70" s="515"/>
      <c r="E70" s="515"/>
      <c r="F70" s="515"/>
      <c r="G70" s="515"/>
      <c r="H70" s="515"/>
      <c r="I70" s="515"/>
      <c r="J70" s="515"/>
      <c r="K70" s="515"/>
    </row>
    <row r="71" spans="1:11" s="683" customFormat="1" x14ac:dyDescent="0.2">
      <c r="A71" s="686"/>
      <c r="B71" s="515"/>
      <c r="C71" s="515"/>
      <c r="D71" s="515"/>
      <c r="E71" s="515"/>
      <c r="F71" s="515"/>
      <c r="G71" s="515"/>
      <c r="H71" s="515"/>
      <c r="I71" s="515"/>
      <c r="J71" s="515"/>
      <c r="K71" s="515"/>
    </row>
    <row r="72" spans="1:11" s="683" customFormat="1" x14ac:dyDescent="0.2">
      <c r="A72" s="686"/>
      <c r="B72" s="515"/>
      <c r="C72" s="515"/>
      <c r="D72" s="515"/>
      <c r="E72" s="515"/>
      <c r="F72" s="515"/>
      <c r="G72" s="515"/>
      <c r="H72" s="515"/>
      <c r="I72" s="515"/>
      <c r="J72" s="515"/>
      <c r="K72" s="515"/>
    </row>
    <row r="73" spans="1:11" s="683" customFormat="1" x14ac:dyDescent="0.2">
      <c r="A73" s="686"/>
      <c r="B73" s="515"/>
      <c r="C73" s="515"/>
      <c r="D73" s="515"/>
      <c r="E73" s="515"/>
      <c r="F73" s="515"/>
      <c r="G73" s="515"/>
      <c r="H73" s="515"/>
      <c r="I73" s="515"/>
      <c r="J73" s="515"/>
      <c r="K73" s="515"/>
    </row>
    <row r="74" spans="1:11" s="683" customFormat="1" x14ac:dyDescent="0.2">
      <c r="A74" s="686"/>
      <c r="B74" s="515"/>
      <c r="C74" s="515"/>
      <c r="D74" s="515"/>
      <c r="E74" s="515"/>
      <c r="F74" s="515"/>
      <c r="G74" s="515"/>
      <c r="H74" s="515"/>
      <c r="I74" s="515"/>
      <c r="J74" s="515"/>
      <c r="K74" s="515"/>
    </row>
    <row r="75" spans="1:11" s="683" customFormat="1" x14ac:dyDescent="0.2">
      <c r="A75" s="686"/>
      <c r="B75" s="515"/>
      <c r="C75" s="515"/>
      <c r="D75" s="515"/>
      <c r="E75" s="515"/>
      <c r="F75" s="515"/>
      <c r="G75" s="515"/>
      <c r="H75" s="515"/>
      <c r="I75" s="515"/>
      <c r="J75" s="515"/>
      <c r="K75" s="515"/>
    </row>
    <row r="76" spans="1:11" s="683" customFormat="1" x14ac:dyDescent="0.2">
      <c r="A76" s="686"/>
      <c r="B76" s="515"/>
      <c r="C76" s="515"/>
      <c r="D76" s="515"/>
      <c r="E76" s="515"/>
      <c r="F76" s="515"/>
      <c r="G76" s="515"/>
      <c r="H76" s="515"/>
      <c r="I76" s="515"/>
      <c r="J76" s="515"/>
      <c r="K76" s="515"/>
    </row>
    <row r="77" spans="1:11" s="683" customFormat="1" x14ac:dyDescent="0.2">
      <c r="A77" s="686"/>
      <c r="B77" s="515"/>
      <c r="C77" s="515"/>
      <c r="D77" s="515"/>
      <c r="E77" s="515"/>
      <c r="F77" s="515"/>
      <c r="G77" s="515"/>
      <c r="H77" s="515"/>
      <c r="I77" s="515"/>
      <c r="J77" s="515"/>
      <c r="K77" s="515"/>
    </row>
    <row r="78" spans="1:11" s="683" customFormat="1" x14ac:dyDescent="0.2">
      <c r="A78" s="686"/>
      <c r="B78" s="515"/>
      <c r="C78" s="515"/>
      <c r="D78" s="515"/>
      <c r="E78" s="515"/>
      <c r="F78" s="515"/>
      <c r="G78" s="515"/>
      <c r="H78" s="515"/>
      <c r="I78" s="515"/>
      <c r="J78" s="515"/>
      <c r="K78" s="515"/>
    </row>
    <row r="79" spans="1:11" s="683" customFormat="1" x14ac:dyDescent="0.2">
      <c r="A79" s="686"/>
      <c r="B79" s="515"/>
      <c r="C79" s="515"/>
      <c r="D79" s="515"/>
      <c r="E79" s="515"/>
      <c r="F79" s="515"/>
      <c r="G79" s="515"/>
      <c r="H79" s="515"/>
      <c r="I79" s="515"/>
      <c r="J79" s="515"/>
      <c r="K79" s="515"/>
    </row>
    <row r="80" spans="1:11" s="683" customFormat="1" x14ac:dyDescent="0.2">
      <c r="A80" s="686"/>
      <c r="B80" s="515"/>
      <c r="C80" s="515"/>
      <c r="D80" s="515"/>
      <c r="E80" s="515"/>
      <c r="F80" s="515"/>
      <c r="G80" s="515"/>
      <c r="H80" s="515"/>
      <c r="I80" s="515"/>
      <c r="J80" s="515"/>
      <c r="K80" s="515"/>
    </row>
    <row r="81" spans="1:11" s="683" customFormat="1" x14ac:dyDescent="0.2">
      <c r="A81" s="686"/>
      <c r="B81" s="515"/>
      <c r="C81" s="515"/>
      <c r="D81" s="515"/>
      <c r="E81" s="515"/>
      <c r="F81" s="515"/>
      <c r="G81" s="515"/>
      <c r="H81" s="515"/>
      <c r="I81" s="515"/>
      <c r="J81" s="515"/>
      <c r="K81" s="515"/>
    </row>
    <row r="82" spans="1:11" s="683" customFormat="1" x14ac:dyDescent="0.2">
      <c r="A82" s="686"/>
      <c r="B82" s="515"/>
      <c r="C82" s="515"/>
      <c r="D82" s="515"/>
      <c r="E82" s="515"/>
      <c r="F82" s="515"/>
      <c r="G82" s="515"/>
      <c r="H82" s="515"/>
      <c r="I82" s="515"/>
      <c r="J82" s="515"/>
      <c r="K82" s="515"/>
    </row>
    <row r="83" spans="1:11" s="683" customFormat="1" x14ac:dyDescent="0.2">
      <c r="A83" s="686"/>
      <c r="B83" s="515"/>
      <c r="C83" s="515"/>
      <c r="D83" s="515"/>
      <c r="E83" s="515"/>
      <c r="F83" s="515"/>
      <c r="G83" s="515"/>
      <c r="H83" s="515"/>
      <c r="I83" s="515"/>
      <c r="J83" s="515"/>
      <c r="K83" s="515"/>
    </row>
    <row r="84" spans="1:11" s="683" customFormat="1" x14ac:dyDescent="0.2">
      <c r="A84" s="686"/>
      <c r="B84" s="515"/>
      <c r="C84" s="515"/>
      <c r="D84" s="515"/>
      <c r="E84" s="515"/>
      <c r="F84" s="515"/>
      <c r="G84" s="515"/>
      <c r="H84" s="515"/>
      <c r="I84" s="515"/>
      <c r="J84" s="515"/>
      <c r="K84" s="515"/>
    </row>
    <row r="85" spans="1:11" s="683" customFormat="1" x14ac:dyDescent="0.2">
      <c r="A85" s="686"/>
      <c r="B85" s="515"/>
      <c r="C85" s="515"/>
      <c r="D85" s="515"/>
      <c r="E85" s="515"/>
      <c r="F85" s="515"/>
      <c r="G85" s="515"/>
      <c r="H85" s="515"/>
      <c r="I85" s="515"/>
      <c r="J85" s="515"/>
      <c r="K85" s="515"/>
    </row>
    <row r="86" spans="1:11" s="683" customFormat="1" x14ac:dyDescent="0.2">
      <c r="A86" s="686"/>
      <c r="B86" s="515"/>
      <c r="C86" s="515"/>
      <c r="D86" s="515"/>
      <c r="E86" s="515"/>
      <c r="F86" s="515"/>
      <c r="G86" s="515"/>
      <c r="H86" s="515"/>
      <c r="I86" s="515"/>
      <c r="J86" s="515"/>
      <c r="K86" s="515"/>
    </row>
    <row r="87" spans="1:11" s="683" customFormat="1" x14ac:dyDescent="0.2">
      <c r="A87" s="686"/>
      <c r="B87" s="515"/>
      <c r="C87" s="515"/>
      <c r="D87" s="515"/>
      <c r="E87" s="515"/>
      <c r="F87" s="515"/>
      <c r="G87" s="515"/>
      <c r="H87" s="515"/>
      <c r="I87" s="515"/>
      <c r="J87" s="515"/>
      <c r="K87" s="515"/>
    </row>
    <row r="88" spans="1:11" s="683" customFormat="1" x14ac:dyDescent="0.2">
      <c r="A88" s="686"/>
      <c r="B88" s="515"/>
      <c r="C88" s="515"/>
      <c r="D88" s="515"/>
      <c r="E88" s="515"/>
      <c r="F88" s="515"/>
      <c r="G88" s="515"/>
      <c r="H88" s="515"/>
      <c r="I88" s="515"/>
      <c r="J88" s="515"/>
      <c r="K88" s="515"/>
    </row>
    <row r="89" spans="1:11" s="683" customFormat="1" x14ac:dyDescent="0.2">
      <c r="A89" s="686"/>
      <c r="B89" s="515"/>
      <c r="C89" s="515"/>
      <c r="D89" s="515"/>
      <c r="E89" s="515"/>
      <c r="F89" s="515"/>
      <c r="G89" s="515"/>
      <c r="H89" s="515"/>
      <c r="I89" s="515"/>
      <c r="J89" s="515"/>
      <c r="K89" s="515"/>
    </row>
    <row r="90" spans="1:11" s="683" customFormat="1" x14ac:dyDescent="0.2">
      <c r="A90" s="686"/>
      <c r="B90" s="515"/>
      <c r="C90" s="515"/>
      <c r="D90" s="515"/>
      <c r="E90" s="515"/>
      <c r="F90" s="515"/>
      <c r="G90" s="515"/>
      <c r="H90" s="515"/>
      <c r="I90" s="515"/>
      <c r="J90" s="515"/>
      <c r="K90" s="515"/>
    </row>
    <row r="91" spans="1:11" s="683" customFormat="1" x14ac:dyDescent="0.2">
      <c r="A91" s="686"/>
      <c r="B91" s="515"/>
      <c r="C91" s="515"/>
      <c r="D91" s="515"/>
      <c r="E91" s="515"/>
      <c r="F91" s="515"/>
      <c r="G91" s="515"/>
      <c r="H91" s="515"/>
      <c r="I91" s="515"/>
      <c r="J91" s="515"/>
      <c r="K91" s="515"/>
    </row>
    <row r="92" spans="1:11" s="683" customFormat="1" x14ac:dyDescent="0.2">
      <c r="A92" s="686"/>
      <c r="B92" s="515"/>
      <c r="C92" s="515"/>
      <c r="D92" s="515"/>
      <c r="E92" s="515"/>
      <c r="F92" s="515"/>
      <c r="G92" s="515"/>
      <c r="H92" s="515"/>
      <c r="I92" s="515"/>
      <c r="J92" s="515"/>
      <c r="K92" s="515"/>
    </row>
    <row r="93" spans="1:11" s="683" customFormat="1" x14ac:dyDescent="0.2">
      <c r="A93" s="686"/>
      <c r="B93" s="515"/>
      <c r="C93" s="515"/>
      <c r="D93" s="515"/>
      <c r="E93" s="515"/>
      <c r="F93" s="515"/>
      <c r="G93" s="515"/>
      <c r="H93" s="515"/>
      <c r="I93" s="515"/>
      <c r="J93" s="515"/>
      <c r="K93" s="515"/>
    </row>
    <row r="94" spans="1:11" s="683" customFormat="1" x14ac:dyDescent="0.2">
      <c r="A94" s="686"/>
      <c r="B94" s="515"/>
      <c r="C94" s="515"/>
      <c r="D94" s="515"/>
      <c r="E94" s="515"/>
      <c r="F94" s="515"/>
      <c r="G94" s="515"/>
      <c r="H94" s="515"/>
      <c r="I94" s="515"/>
      <c r="J94" s="515"/>
      <c r="K94" s="515"/>
    </row>
    <row r="95" spans="1:11" s="683" customFormat="1" x14ac:dyDescent="0.2">
      <c r="A95" s="686"/>
      <c r="B95" s="515"/>
      <c r="C95" s="515"/>
      <c r="D95" s="515"/>
      <c r="E95" s="515"/>
      <c r="F95" s="515"/>
      <c r="G95" s="515"/>
      <c r="H95" s="515"/>
      <c r="I95" s="515"/>
      <c r="J95" s="515"/>
      <c r="K95" s="515"/>
    </row>
    <row r="96" spans="1:11" s="683" customFormat="1" x14ac:dyDescent="0.2">
      <c r="A96" s="686"/>
      <c r="B96" s="515"/>
      <c r="C96" s="515"/>
      <c r="D96" s="515"/>
      <c r="E96" s="515"/>
      <c r="F96" s="515"/>
      <c r="G96" s="515"/>
      <c r="H96" s="515"/>
      <c r="I96" s="515"/>
      <c r="J96" s="515"/>
      <c r="K96" s="515"/>
    </row>
    <row r="97" spans="1:11" s="683" customFormat="1" x14ac:dyDescent="0.2">
      <c r="A97" s="686"/>
      <c r="B97" s="515"/>
      <c r="C97" s="515"/>
      <c r="D97" s="515"/>
      <c r="E97" s="515"/>
      <c r="F97" s="515"/>
      <c r="G97" s="515"/>
      <c r="H97" s="515"/>
      <c r="I97" s="515"/>
      <c r="J97" s="515"/>
      <c r="K97" s="515"/>
    </row>
    <row r="98" spans="1:11" s="683" customFormat="1" x14ac:dyDescent="0.2">
      <c r="A98" s="686"/>
      <c r="B98" s="515"/>
      <c r="C98" s="515"/>
      <c r="D98" s="515"/>
      <c r="E98" s="515"/>
      <c r="F98" s="515"/>
      <c r="G98" s="515"/>
      <c r="H98" s="515"/>
      <c r="I98" s="515"/>
      <c r="J98" s="515"/>
      <c r="K98" s="515"/>
    </row>
    <row r="99" spans="1:11" s="683" customFormat="1" x14ac:dyDescent="0.2">
      <c r="A99" s="686"/>
      <c r="B99" s="515"/>
      <c r="C99" s="515"/>
      <c r="D99" s="515"/>
      <c r="E99" s="515"/>
      <c r="F99" s="515"/>
      <c r="G99" s="515"/>
      <c r="H99" s="515"/>
      <c r="I99" s="515"/>
      <c r="J99" s="515"/>
      <c r="K99" s="515"/>
    </row>
    <row r="100" spans="1:11" s="683" customFormat="1" x14ac:dyDescent="0.2">
      <c r="A100" s="686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</row>
    <row r="101" spans="1:11" s="683" customFormat="1" x14ac:dyDescent="0.2">
      <c r="A101" s="686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</row>
    <row r="102" spans="1:11" s="683" customFormat="1" x14ac:dyDescent="0.2">
      <c r="A102" s="686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</row>
    <row r="103" spans="1:11" s="683" customFormat="1" x14ac:dyDescent="0.2">
      <c r="A103" s="686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</row>
    <row r="104" spans="1:11" s="683" customFormat="1" x14ac:dyDescent="0.2">
      <c r="A104" s="686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</row>
    <row r="105" spans="1:11" s="683" customFormat="1" x14ac:dyDescent="0.2">
      <c r="A105" s="686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</row>
    <row r="106" spans="1:11" s="683" customFormat="1" x14ac:dyDescent="0.2">
      <c r="A106" s="686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</row>
    <row r="107" spans="1:11" s="683" customFormat="1" x14ac:dyDescent="0.2">
      <c r="A107" s="686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</row>
    <row r="108" spans="1:11" s="683" customFormat="1" x14ac:dyDescent="0.2">
      <c r="A108" s="686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</row>
    <row r="109" spans="1:11" s="683" customFormat="1" x14ac:dyDescent="0.2">
      <c r="A109" s="686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</row>
    <row r="110" spans="1:11" s="683" customFormat="1" x14ac:dyDescent="0.2">
      <c r="A110" s="686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</row>
    <row r="111" spans="1:11" s="683" customFormat="1" x14ac:dyDescent="0.2">
      <c r="A111" s="686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</row>
    <row r="112" spans="1:11" s="683" customFormat="1" x14ac:dyDescent="0.2">
      <c r="A112" s="686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</row>
    <row r="113" spans="1:11" s="683" customFormat="1" x14ac:dyDescent="0.2">
      <c r="A113" s="686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</row>
    <row r="114" spans="1:11" s="683" customFormat="1" x14ac:dyDescent="0.2">
      <c r="A114" s="686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</row>
    <row r="115" spans="1:11" s="683" customFormat="1" x14ac:dyDescent="0.2">
      <c r="A115" s="686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</row>
    <row r="116" spans="1:11" s="683" customFormat="1" x14ac:dyDescent="0.2">
      <c r="A116" s="686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</row>
    <row r="117" spans="1:11" s="683" customFormat="1" x14ac:dyDescent="0.2">
      <c r="A117" s="686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</row>
    <row r="118" spans="1:11" s="683" customFormat="1" x14ac:dyDescent="0.2">
      <c r="A118" s="686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</row>
    <row r="119" spans="1:11" s="683" customFormat="1" x14ac:dyDescent="0.2">
      <c r="A119" s="686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</row>
    <row r="120" spans="1:11" s="683" customFormat="1" x14ac:dyDescent="0.2">
      <c r="A120" s="686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</row>
    <row r="121" spans="1:11" s="683" customFormat="1" x14ac:dyDescent="0.2">
      <c r="A121" s="686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</row>
    <row r="122" spans="1:11" s="683" customFormat="1" x14ac:dyDescent="0.2">
      <c r="A122" s="686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</row>
    <row r="123" spans="1:11" s="683" customFormat="1" x14ac:dyDescent="0.2">
      <c r="A123" s="686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</row>
    <row r="124" spans="1:11" s="683" customFormat="1" x14ac:dyDescent="0.2">
      <c r="A124" s="686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</row>
    <row r="125" spans="1:11" s="683" customFormat="1" x14ac:dyDescent="0.2">
      <c r="A125" s="686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</row>
    <row r="126" spans="1:11" s="683" customFormat="1" x14ac:dyDescent="0.2">
      <c r="A126" s="686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</row>
    <row r="127" spans="1:11" s="683" customFormat="1" x14ac:dyDescent="0.2">
      <c r="A127" s="686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</row>
    <row r="128" spans="1:11" s="683" customFormat="1" x14ac:dyDescent="0.2">
      <c r="A128" s="686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</row>
    <row r="129" spans="1:11" s="683" customFormat="1" x14ac:dyDescent="0.2">
      <c r="A129" s="686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</row>
    <row r="130" spans="1:11" s="683" customFormat="1" x14ac:dyDescent="0.2">
      <c r="A130" s="686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</row>
    <row r="131" spans="1:11" s="683" customFormat="1" x14ac:dyDescent="0.2">
      <c r="A131" s="686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</row>
    <row r="132" spans="1:11" s="683" customFormat="1" x14ac:dyDescent="0.2">
      <c r="A132" s="686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</row>
    <row r="133" spans="1:11" s="683" customFormat="1" x14ac:dyDescent="0.2">
      <c r="A133" s="686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</row>
    <row r="134" spans="1:11" s="683" customFormat="1" x14ac:dyDescent="0.2">
      <c r="A134" s="686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</row>
    <row r="135" spans="1:11" s="683" customFormat="1" x14ac:dyDescent="0.2">
      <c r="A135" s="686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</row>
    <row r="136" spans="1:11" s="683" customFormat="1" x14ac:dyDescent="0.2">
      <c r="A136" s="686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</row>
    <row r="137" spans="1:11" s="683" customFormat="1" x14ac:dyDescent="0.2">
      <c r="A137" s="686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</row>
    <row r="138" spans="1:11" s="683" customFormat="1" x14ac:dyDescent="0.2">
      <c r="A138" s="686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FINANZAS&amp;R63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2"/>
  <sheetViews>
    <sheetView showGridLines="0" zoomScale="80" zoomScaleNormal="80" zoomScalePageLayoutView="80" workbookViewId="0">
      <selection activeCell="A19" sqref="A19"/>
    </sheetView>
  </sheetViews>
  <sheetFormatPr baseColWidth="10" defaultColWidth="10.85546875" defaultRowHeight="12.75" x14ac:dyDescent="0.2"/>
  <cols>
    <col min="1" max="1" width="26" style="514" customWidth="1"/>
    <col min="2" max="2" width="36.28515625" style="514" customWidth="1"/>
    <col min="3" max="3" width="42.42578125" style="551" customWidth="1"/>
    <col min="4" max="4" width="29.42578125" style="551" customWidth="1"/>
    <col min="5" max="5" width="24.42578125" style="551" customWidth="1"/>
    <col min="6" max="6" width="21.42578125" style="551" customWidth="1"/>
    <col min="7" max="7" width="19.140625" style="551" customWidth="1"/>
    <col min="8" max="8" width="21.42578125" style="551" customWidth="1"/>
    <col min="9" max="9" width="18.7109375" style="551" customWidth="1"/>
    <col min="10" max="10" width="17.140625" style="551" customWidth="1"/>
    <col min="11" max="11" width="21.7109375" style="551" customWidth="1"/>
    <col min="12" max="12" width="14.42578125" style="551" customWidth="1"/>
    <col min="13" max="13" width="14.28515625" style="551" customWidth="1"/>
    <col min="14" max="14" width="17.42578125" style="551" customWidth="1"/>
    <col min="15" max="19" width="15.7109375" style="514" customWidth="1"/>
    <col min="20" max="26" width="38.140625" style="514" customWidth="1"/>
    <col min="27" max="27" width="43.42578125" style="514" bestFit="1" customWidth="1"/>
    <col min="28" max="28" width="40.28515625" style="514" customWidth="1"/>
    <col min="29" max="38" width="38.42578125" style="514" bestFit="1" customWidth="1"/>
    <col min="39" max="39" width="43.42578125" style="514" bestFit="1" customWidth="1"/>
    <col min="40" max="40" width="34" style="514" customWidth="1"/>
    <col min="41" max="41" width="44" style="514" bestFit="1" customWidth="1"/>
    <col min="42" max="50" width="38.42578125" style="514" bestFit="1" customWidth="1"/>
    <col min="51" max="51" width="43.42578125" style="514" bestFit="1" customWidth="1"/>
    <col min="52" max="52" width="40.7109375" style="514" bestFit="1" customWidth="1"/>
    <col min="53" max="53" width="34" style="514" bestFit="1" customWidth="1"/>
    <col min="54" max="54" width="44" style="514" bestFit="1" customWidth="1"/>
    <col min="55" max="16384" width="10.85546875" style="514"/>
  </cols>
  <sheetData>
    <row r="1" spans="1:28" ht="8.25" customHeight="1" x14ac:dyDescent="0.2"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</row>
    <row r="2" spans="1:28" ht="10.5" customHeight="1" x14ac:dyDescent="0.2">
      <c r="A2" s="514" t="s">
        <v>1074</v>
      </c>
      <c r="B2" s="705"/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</row>
    <row r="3" spans="1:28" ht="18.75" x14ac:dyDescent="0.3">
      <c r="A3" s="706" t="s">
        <v>1415</v>
      </c>
      <c r="B3" s="706"/>
      <c r="C3" s="706"/>
      <c r="D3" s="706"/>
      <c r="E3" s="706"/>
      <c r="F3" s="706"/>
      <c r="G3" s="706"/>
      <c r="H3" s="706"/>
      <c r="I3" s="707"/>
      <c r="J3" s="707"/>
      <c r="K3" s="707"/>
      <c r="L3" s="707"/>
      <c r="M3" s="707"/>
      <c r="N3" s="707"/>
      <c r="O3" s="707"/>
      <c r="P3" s="707"/>
      <c r="Q3" s="707"/>
    </row>
    <row r="4" spans="1:28" ht="18.75" x14ac:dyDescent="0.3">
      <c r="A4" s="706" t="s">
        <v>1416</v>
      </c>
      <c r="B4" s="706"/>
      <c r="C4" s="706"/>
      <c r="D4" s="706"/>
      <c r="E4" s="706"/>
      <c r="F4" s="706"/>
      <c r="G4" s="706"/>
      <c r="H4" s="706"/>
      <c r="I4" s="707"/>
      <c r="J4" s="707"/>
      <c r="K4" s="707"/>
      <c r="L4" s="707"/>
      <c r="M4" s="707"/>
      <c r="N4" s="707"/>
      <c r="O4" s="707"/>
      <c r="P4" s="707"/>
      <c r="Q4" s="707"/>
    </row>
    <row r="5" spans="1:28" ht="15.75" customHeight="1" x14ac:dyDescent="0.3">
      <c r="A5" s="706"/>
      <c r="B5" s="706"/>
      <c r="C5" s="706"/>
      <c r="D5" s="706"/>
      <c r="E5" s="706"/>
      <c r="F5" s="706"/>
      <c r="G5" s="706"/>
      <c r="H5" s="706"/>
      <c r="I5" s="707"/>
      <c r="J5" s="707"/>
      <c r="K5" s="707"/>
      <c r="L5" s="707"/>
      <c r="M5" s="707"/>
      <c r="N5" s="707"/>
      <c r="O5" s="707"/>
      <c r="P5" s="707"/>
      <c r="Q5" s="707"/>
    </row>
    <row r="6" spans="1:28" s="551" customFormat="1" ht="37.5" x14ac:dyDescent="0.3">
      <c r="A6" s="708" t="s">
        <v>1417</v>
      </c>
      <c r="B6" s="709" t="s">
        <v>1119</v>
      </c>
      <c r="C6" s="710" t="s">
        <v>1418</v>
      </c>
      <c r="D6" s="711" t="s">
        <v>1419</v>
      </c>
      <c r="E6" s="712" t="s">
        <v>1275</v>
      </c>
      <c r="F6" s="712" t="s">
        <v>1420</v>
      </c>
      <c r="G6" s="713" t="s">
        <v>1421</v>
      </c>
      <c r="H6" s="514"/>
      <c r="I6" s="514"/>
      <c r="J6" s="514"/>
      <c r="K6" s="514"/>
      <c r="L6" s="514"/>
      <c r="M6" s="514"/>
      <c r="N6" s="514"/>
      <c r="O6" s="514"/>
      <c r="P6" s="514"/>
    </row>
    <row r="7" spans="1:28" s="551" customFormat="1" ht="15" x14ac:dyDescent="0.25">
      <c r="A7" s="714" t="s">
        <v>1422</v>
      </c>
      <c r="B7" s="715"/>
      <c r="C7" s="716">
        <v>129632847.637945</v>
      </c>
      <c r="D7" s="717">
        <v>338174.19000000006</v>
      </c>
      <c r="E7" s="717">
        <v>129971021.82794499</v>
      </c>
      <c r="F7" s="717">
        <v>51694513.429999992</v>
      </c>
      <c r="G7" s="718">
        <v>78276508.397945002</v>
      </c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</row>
    <row r="8" spans="1:28" ht="15" x14ac:dyDescent="0.25">
      <c r="A8" s="719"/>
      <c r="B8" s="720" t="s">
        <v>197</v>
      </c>
      <c r="C8" s="721">
        <v>37680674.632769033</v>
      </c>
      <c r="D8" s="722">
        <v>113263.84000000003</v>
      </c>
      <c r="E8" s="722">
        <v>37793938.472769029</v>
      </c>
      <c r="F8" s="722">
        <v>11299236.9</v>
      </c>
      <c r="G8" s="723">
        <v>26494701.572769035</v>
      </c>
      <c r="H8" s="514"/>
      <c r="I8" s="514"/>
      <c r="J8" s="514"/>
      <c r="K8" s="514"/>
      <c r="L8" s="514"/>
      <c r="M8" s="514"/>
      <c r="N8" s="514"/>
    </row>
    <row r="9" spans="1:28" ht="15" x14ac:dyDescent="0.25">
      <c r="A9" s="719"/>
      <c r="B9" s="720" t="s">
        <v>198</v>
      </c>
      <c r="C9" s="721">
        <v>69122885</v>
      </c>
      <c r="D9" s="722">
        <v>0</v>
      </c>
      <c r="E9" s="722">
        <v>69122885</v>
      </c>
      <c r="F9" s="722">
        <v>28967201.059999984</v>
      </c>
      <c r="G9" s="723">
        <v>40155683.940000013</v>
      </c>
      <c r="H9" s="514"/>
      <c r="I9" s="514"/>
      <c r="J9" s="514"/>
      <c r="K9" s="514"/>
      <c r="L9" s="514"/>
      <c r="M9" s="514"/>
      <c r="N9" s="514"/>
    </row>
    <row r="10" spans="1:28" ht="15" x14ac:dyDescent="0.25">
      <c r="A10" s="724"/>
      <c r="B10" s="725" t="s">
        <v>208</v>
      </c>
      <c r="C10" s="726">
        <v>22829288.005175963</v>
      </c>
      <c r="D10" s="727">
        <v>224910.35000000003</v>
      </c>
      <c r="E10" s="727">
        <v>23054198.355175965</v>
      </c>
      <c r="F10" s="727">
        <v>11428075.470000006</v>
      </c>
      <c r="G10" s="728">
        <v>11626122.885175953</v>
      </c>
      <c r="H10" s="514"/>
      <c r="I10" s="514"/>
      <c r="J10" s="514"/>
      <c r="K10" s="514"/>
      <c r="L10" s="514"/>
      <c r="M10" s="514"/>
      <c r="N10" s="514"/>
    </row>
    <row r="11" spans="1:28" s="551" customFormat="1" ht="15" x14ac:dyDescent="0.25">
      <c r="A11" s="719" t="s">
        <v>1423</v>
      </c>
      <c r="B11" s="715"/>
      <c r="C11" s="721">
        <v>0</v>
      </c>
      <c r="D11" s="722">
        <v>11441856.17</v>
      </c>
      <c r="E11" s="722">
        <v>11441856.17</v>
      </c>
      <c r="F11" s="722">
        <v>5206760.4399999995</v>
      </c>
      <c r="G11" s="723">
        <v>6235095.7300000004</v>
      </c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8" ht="15" x14ac:dyDescent="0.25">
      <c r="A12" s="719"/>
      <c r="B12" s="729" t="s">
        <v>1398</v>
      </c>
      <c r="C12" s="721">
        <v>0</v>
      </c>
      <c r="D12" s="722">
        <v>1887354.39</v>
      </c>
      <c r="E12" s="722">
        <v>1887354.39</v>
      </c>
      <c r="F12" s="722">
        <v>1884772.48</v>
      </c>
      <c r="G12" s="723">
        <v>2581.9099999998416</v>
      </c>
      <c r="H12" s="514"/>
      <c r="I12" s="514"/>
      <c r="J12" s="514"/>
      <c r="K12" s="514"/>
      <c r="L12" s="514"/>
      <c r="M12" s="514"/>
      <c r="N12" s="514"/>
    </row>
    <row r="13" spans="1:28" ht="15" x14ac:dyDescent="0.25">
      <c r="A13" s="719"/>
      <c r="B13" s="729" t="s">
        <v>1395</v>
      </c>
      <c r="C13" s="721"/>
      <c r="D13" s="722">
        <v>15776.9</v>
      </c>
      <c r="E13" s="722">
        <v>15776.9</v>
      </c>
      <c r="F13" s="722">
        <v>0</v>
      </c>
      <c r="G13" s="723">
        <v>15776.9</v>
      </c>
      <c r="H13" s="514"/>
      <c r="I13" s="514"/>
      <c r="J13" s="514"/>
      <c r="K13" s="514"/>
      <c r="L13" s="514"/>
      <c r="M13" s="514"/>
      <c r="N13" s="514"/>
    </row>
    <row r="14" spans="1:28" ht="15" x14ac:dyDescent="0.25">
      <c r="A14" s="719"/>
      <c r="B14" s="729" t="s">
        <v>1424</v>
      </c>
      <c r="C14" s="721"/>
      <c r="D14" s="722">
        <v>2678.3599999999997</v>
      </c>
      <c r="E14" s="722">
        <v>2678.3599999999997</v>
      </c>
      <c r="F14" s="722">
        <v>0</v>
      </c>
      <c r="G14" s="723">
        <v>2678.3599999999997</v>
      </c>
      <c r="H14" s="514"/>
      <c r="I14" s="514"/>
      <c r="J14" s="514"/>
      <c r="K14" s="514"/>
      <c r="L14" s="514"/>
      <c r="M14" s="514"/>
      <c r="N14" s="514"/>
    </row>
    <row r="15" spans="1:28" ht="15" x14ac:dyDescent="0.25">
      <c r="A15" s="719"/>
      <c r="B15" s="729" t="s">
        <v>1391</v>
      </c>
      <c r="C15" s="721">
        <v>0</v>
      </c>
      <c r="D15" s="722">
        <v>967211.3899999999</v>
      </c>
      <c r="E15" s="722">
        <v>967211.3899999999</v>
      </c>
      <c r="F15" s="722">
        <v>221699.56</v>
      </c>
      <c r="G15" s="723">
        <v>745511.83</v>
      </c>
      <c r="H15" s="514"/>
      <c r="I15" s="514"/>
      <c r="J15" s="514"/>
      <c r="K15" s="514"/>
      <c r="L15" s="514"/>
      <c r="M15" s="514"/>
      <c r="N15" s="514"/>
    </row>
    <row r="16" spans="1:28" ht="15" x14ac:dyDescent="0.25">
      <c r="A16" s="719"/>
      <c r="B16" s="729" t="s">
        <v>1404</v>
      </c>
      <c r="C16" s="721"/>
      <c r="D16" s="722">
        <v>174362.3</v>
      </c>
      <c r="E16" s="722">
        <v>174362.3</v>
      </c>
      <c r="F16" s="722">
        <v>72185.600000000006</v>
      </c>
      <c r="G16" s="723">
        <v>102176.7</v>
      </c>
      <c r="H16" s="514"/>
      <c r="I16" s="514"/>
      <c r="J16" s="514"/>
      <c r="K16" s="514"/>
      <c r="L16" s="514"/>
      <c r="M16" s="514"/>
      <c r="N16" s="514"/>
    </row>
    <row r="17" spans="1:16384" ht="15" x14ac:dyDescent="0.25">
      <c r="A17" s="719"/>
      <c r="B17" s="729" t="s">
        <v>1401</v>
      </c>
      <c r="C17" s="721">
        <v>0</v>
      </c>
      <c r="D17" s="722">
        <v>51576.12</v>
      </c>
      <c r="E17" s="722">
        <v>51576.12</v>
      </c>
      <c r="F17" s="722">
        <v>0</v>
      </c>
      <c r="G17" s="723">
        <v>51576.12</v>
      </c>
      <c r="H17" s="514"/>
      <c r="I17" s="514"/>
      <c r="J17" s="514"/>
      <c r="K17" s="514"/>
      <c r="L17" s="514"/>
      <c r="M17" s="514"/>
      <c r="N17" s="514"/>
    </row>
    <row r="18" spans="1:16384" ht="15" x14ac:dyDescent="0.25">
      <c r="A18" s="719"/>
      <c r="B18" s="715" t="s">
        <v>1409</v>
      </c>
      <c r="C18" s="721"/>
      <c r="D18" s="722">
        <v>90977.75</v>
      </c>
      <c r="E18" s="722">
        <v>90977.75</v>
      </c>
      <c r="F18" s="722">
        <v>27700.249999999993</v>
      </c>
      <c r="G18" s="723">
        <v>63277.500000000007</v>
      </c>
      <c r="H18" s="514"/>
      <c r="I18" s="514"/>
      <c r="J18" s="514"/>
      <c r="K18" s="514"/>
      <c r="L18" s="514"/>
      <c r="M18" s="514"/>
      <c r="N18" s="514"/>
    </row>
    <row r="19" spans="1:16384" ht="15" x14ac:dyDescent="0.25">
      <c r="A19" s="719"/>
      <c r="B19" s="715" t="s">
        <v>1413</v>
      </c>
      <c r="C19" s="721"/>
      <c r="D19" s="722">
        <v>5908918.96</v>
      </c>
      <c r="E19" s="722">
        <v>5908918.96</v>
      </c>
      <c r="F19" s="722">
        <v>2919402.55</v>
      </c>
      <c r="G19" s="723">
        <v>2989516.41</v>
      </c>
      <c r="H19" s="514"/>
      <c r="I19" s="514"/>
      <c r="J19" s="514"/>
      <c r="K19" s="514"/>
      <c r="L19" s="514"/>
      <c r="M19" s="514"/>
      <c r="N19" s="514"/>
    </row>
    <row r="20" spans="1:16384" ht="15" x14ac:dyDescent="0.25">
      <c r="A20" s="719"/>
      <c r="B20" s="715" t="s">
        <v>1407</v>
      </c>
      <c r="C20" s="721"/>
      <c r="D20" s="722">
        <v>96000</v>
      </c>
      <c r="E20" s="722">
        <v>96000</v>
      </c>
      <c r="F20" s="722">
        <v>81000</v>
      </c>
      <c r="G20" s="723">
        <v>15000</v>
      </c>
      <c r="H20" s="514"/>
      <c r="I20" s="730"/>
      <c r="J20" s="514"/>
      <c r="K20" s="514"/>
      <c r="L20" s="514"/>
      <c r="M20" s="514"/>
      <c r="N20" s="514"/>
    </row>
    <row r="21" spans="1:16384" ht="18.75" x14ac:dyDescent="0.3">
      <c r="A21" s="731"/>
      <c r="B21" s="715" t="s">
        <v>1410</v>
      </c>
      <c r="C21" s="721"/>
      <c r="D21" s="722">
        <v>2247000</v>
      </c>
      <c r="E21" s="722">
        <v>2247000</v>
      </c>
      <c r="F21" s="722">
        <v>0</v>
      </c>
      <c r="G21" s="723">
        <v>2247000</v>
      </c>
      <c r="H21" s="514"/>
      <c r="I21" s="707"/>
      <c r="J21" s="707"/>
      <c r="K21" s="707"/>
      <c r="L21" s="707"/>
      <c r="M21" s="707"/>
      <c r="N21" s="707"/>
      <c r="O21" s="707"/>
      <c r="P21" s="707"/>
      <c r="Q21" s="707"/>
    </row>
    <row r="22" spans="1:16384" ht="18.75" x14ac:dyDescent="0.3">
      <c r="A22" s="732" t="s">
        <v>1104</v>
      </c>
      <c r="B22" s="732"/>
      <c r="C22" s="733">
        <v>129632847.637945</v>
      </c>
      <c r="D22" s="734">
        <v>11780030.359999999</v>
      </c>
      <c r="E22" s="734">
        <v>141412877.99794501</v>
      </c>
      <c r="F22" s="734">
        <v>56901273.86999999</v>
      </c>
      <c r="G22" s="735">
        <v>84511604.127945006</v>
      </c>
      <c r="H22" s="514"/>
      <c r="I22" s="707"/>
      <c r="J22" s="707"/>
      <c r="K22" s="707"/>
      <c r="L22" s="707"/>
      <c r="M22" s="707"/>
      <c r="N22" s="707"/>
      <c r="O22" s="707"/>
      <c r="P22" s="707"/>
      <c r="Q22" s="707"/>
    </row>
    <row r="23" spans="1:16384" ht="18.75" x14ac:dyDescent="0.3">
      <c r="A23"/>
      <c r="B23"/>
      <c r="C23"/>
      <c r="D23"/>
      <c r="E23"/>
      <c r="F23"/>
      <c r="G23"/>
      <c r="H23" s="514"/>
      <c r="I23" s="707"/>
      <c r="J23" s="707"/>
      <c r="K23" s="707"/>
      <c r="L23" s="707"/>
      <c r="M23" s="707"/>
      <c r="N23" s="707"/>
      <c r="O23" s="707"/>
      <c r="P23" s="707"/>
      <c r="Q23" s="707"/>
    </row>
    <row r="24" spans="1:16384" ht="18.75" x14ac:dyDescent="0.3">
      <c r="A24"/>
      <c r="B24"/>
      <c r="C24"/>
      <c r="D24"/>
      <c r="E24"/>
      <c r="F24"/>
      <c r="G24"/>
      <c r="H24" s="514"/>
      <c r="I24" s="707"/>
      <c r="J24" s="707"/>
      <c r="K24" s="707"/>
      <c r="L24" s="707"/>
      <c r="M24" s="707"/>
      <c r="N24" s="707"/>
      <c r="O24" s="707"/>
      <c r="P24" s="707"/>
      <c r="Q24" s="707"/>
    </row>
    <row r="25" spans="1:16384" ht="18.75" x14ac:dyDescent="0.3">
      <c r="A25"/>
      <c r="B25"/>
      <c r="C25"/>
      <c r="D25"/>
      <c r="E25"/>
      <c r="F25"/>
      <c r="G25"/>
      <c r="H25" s="736"/>
      <c r="I25" s="737"/>
      <c r="J25" s="707"/>
      <c r="K25" s="707"/>
      <c r="L25" s="707"/>
      <c r="M25" s="707"/>
      <c r="N25" s="707"/>
      <c r="O25" s="707"/>
      <c r="P25" s="707"/>
      <c r="Q25" s="707"/>
    </row>
    <row r="26" spans="1:16384" ht="18.75" x14ac:dyDescent="0.3">
      <c r="A26" s="738"/>
      <c r="B26" s="738"/>
      <c r="C26" s="739"/>
      <c r="D26" s="739"/>
      <c r="E26" s="739"/>
      <c r="F26" s="739"/>
      <c r="G26" s="739"/>
      <c r="H26" s="514"/>
      <c r="I26" s="707"/>
      <c r="J26" s="707"/>
      <c r="K26" s="707"/>
      <c r="L26" s="707"/>
      <c r="M26" s="707"/>
      <c r="N26" s="707"/>
      <c r="O26" s="707"/>
      <c r="P26" s="707"/>
      <c r="Q26" s="707"/>
    </row>
    <row r="27" spans="1:16384" ht="18.75" x14ac:dyDescent="0.3">
      <c r="A27" s="706" t="s">
        <v>1425</v>
      </c>
      <c r="B27" s="706"/>
      <c r="C27" s="706"/>
      <c r="D27" s="706"/>
      <c r="E27" s="706"/>
      <c r="F27" s="706"/>
      <c r="G27" s="706"/>
      <c r="H27" s="706"/>
      <c r="I27" s="706" t="s">
        <v>1426</v>
      </c>
      <c r="J27" s="706"/>
      <c r="K27" s="706"/>
      <c r="L27" s="706"/>
      <c r="M27" s="706"/>
      <c r="N27" s="706"/>
      <c r="O27" s="706"/>
      <c r="P27" s="706"/>
      <c r="Q27" s="706" t="s">
        <v>1426</v>
      </c>
      <c r="R27" s="706"/>
      <c r="S27" s="706"/>
      <c r="T27" s="706"/>
      <c r="U27" s="706"/>
      <c r="V27" s="706"/>
      <c r="W27" s="706"/>
      <c r="X27" s="706"/>
      <c r="Y27" s="706" t="s">
        <v>1426</v>
      </c>
      <c r="Z27" s="706"/>
      <c r="AA27" s="706"/>
      <c r="AB27" s="706"/>
      <c r="AC27" s="706"/>
      <c r="AD27" s="706"/>
      <c r="AE27" s="706"/>
      <c r="AF27" s="706"/>
      <c r="AG27" s="706" t="s">
        <v>1426</v>
      </c>
      <c r="AH27" s="706"/>
      <c r="AI27" s="706"/>
      <c r="AJ27" s="706"/>
      <c r="AK27" s="706"/>
      <c r="AL27" s="706"/>
      <c r="AM27" s="706"/>
      <c r="AN27" s="706"/>
      <c r="AO27" s="706" t="s">
        <v>1426</v>
      </c>
      <c r="AP27" s="706"/>
      <c r="AQ27" s="706"/>
      <c r="AR27" s="706"/>
      <c r="AS27" s="706"/>
      <c r="AT27" s="706"/>
      <c r="AU27" s="706"/>
      <c r="AV27" s="706"/>
      <c r="AW27" s="706" t="s">
        <v>1426</v>
      </c>
      <c r="AX27" s="706"/>
      <c r="AY27" s="706"/>
      <c r="AZ27" s="706"/>
      <c r="BA27" s="706"/>
      <c r="BB27" s="706"/>
      <c r="BC27" s="706"/>
      <c r="BD27" s="706"/>
      <c r="BE27" s="706" t="s">
        <v>1426</v>
      </c>
      <c r="BF27" s="706"/>
      <c r="BG27" s="706"/>
      <c r="BH27" s="706"/>
      <c r="BI27" s="706"/>
      <c r="BJ27" s="706"/>
      <c r="BK27" s="706"/>
      <c r="BL27" s="706"/>
      <c r="BM27" s="706" t="s">
        <v>1426</v>
      </c>
      <c r="BN27" s="706"/>
      <c r="BO27" s="706"/>
      <c r="BP27" s="706"/>
      <c r="BQ27" s="706"/>
      <c r="BR27" s="706"/>
      <c r="BS27" s="706"/>
      <c r="BT27" s="706"/>
      <c r="BU27" s="706" t="s">
        <v>1426</v>
      </c>
      <c r="BV27" s="706"/>
      <c r="BW27" s="706"/>
      <c r="BX27" s="706"/>
      <c r="BY27" s="706"/>
      <c r="BZ27" s="706"/>
      <c r="CA27" s="706"/>
      <c r="CB27" s="706"/>
      <c r="CC27" s="706" t="s">
        <v>1426</v>
      </c>
      <c r="CD27" s="706"/>
      <c r="CE27" s="706"/>
      <c r="CF27" s="706"/>
      <c r="CG27" s="706"/>
      <c r="CH27" s="706"/>
      <c r="CI27" s="706"/>
      <c r="CJ27" s="706"/>
      <c r="CK27" s="706" t="s">
        <v>1426</v>
      </c>
      <c r="CL27" s="706"/>
      <c r="CM27" s="706"/>
      <c r="CN27" s="706"/>
      <c r="CO27" s="706"/>
      <c r="CP27" s="706"/>
      <c r="CQ27" s="706"/>
      <c r="CR27" s="706"/>
      <c r="CS27" s="706" t="s">
        <v>1426</v>
      </c>
      <c r="CT27" s="706"/>
      <c r="CU27" s="706"/>
      <c r="CV27" s="706"/>
      <c r="CW27" s="706"/>
      <c r="CX27" s="706"/>
      <c r="CY27" s="706"/>
      <c r="CZ27" s="706"/>
      <c r="DA27" s="706" t="s">
        <v>1426</v>
      </c>
      <c r="DB27" s="706"/>
      <c r="DC27" s="706"/>
      <c r="DD27" s="706"/>
      <c r="DE27" s="706"/>
      <c r="DF27" s="706"/>
      <c r="DG27" s="706"/>
      <c r="DH27" s="706"/>
      <c r="DI27" s="706" t="s">
        <v>1426</v>
      </c>
      <c r="DJ27" s="706"/>
      <c r="DK27" s="706"/>
      <c r="DL27" s="706"/>
      <c r="DM27" s="706"/>
      <c r="DN27" s="706"/>
      <c r="DO27" s="706"/>
      <c r="DP27" s="706"/>
      <c r="DQ27" s="706" t="s">
        <v>1426</v>
      </c>
      <c r="DR27" s="706"/>
      <c r="DS27" s="706"/>
      <c r="DT27" s="706"/>
      <c r="DU27" s="706"/>
      <c r="DV27" s="706"/>
      <c r="DW27" s="706"/>
      <c r="DX27" s="706"/>
      <c r="DY27" s="706" t="s">
        <v>1426</v>
      </c>
      <c r="DZ27" s="706"/>
      <c r="EA27" s="706"/>
      <c r="EB27" s="706"/>
      <c r="EC27" s="706"/>
      <c r="ED27" s="706"/>
      <c r="EE27" s="706"/>
      <c r="EF27" s="706"/>
      <c r="EG27" s="706" t="s">
        <v>1426</v>
      </c>
      <c r="EH27" s="706"/>
      <c r="EI27" s="706"/>
      <c r="EJ27" s="706"/>
      <c r="EK27" s="706"/>
      <c r="EL27" s="706"/>
      <c r="EM27" s="706"/>
      <c r="EN27" s="706"/>
      <c r="EO27" s="706" t="s">
        <v>1426</v>
      </c>
      <c r="EP27" s="706"/>
      <c r="EQ27" s="706"/>
      <c r="ER27" s="706"/>
      <c r="ES27" s="706"/>
      <c r="ET27" s="706"/>
      <c r="EU27" s="706"/>
      <c r="EV27" s="706"/>
      <c r="EW27" s="706" t="s">
        <v>1426</v>
      </c>
      <c r="EX27" s="706"/>
      <c r="EY27" s="706"/>
      <c r="EZ27" s="706"/>
      <c r="FA27" s="706"/>
      <c r="FB27" s="706"/>
      <c r="FC27" s="706"/>
      <c r="FD27" s="706"/>
      <c r="FE27" s="706" t="s">
        <v>1426</v>
      </c>
      <c r="FF27" s="706"/>
      <c r="FG27" s="706"/>
      <c r="FH27" s="706"/>
      <c r="FI27" s="706"/>
      <c r="FJ27" s="706"/>
      <c r="FK27" s="706"/>
      <c r="FL27" s="706"/>
      <c r="FM27" s="706" t="s">
        <v>1426</v>
      </c>
      <c r="FN27" s="706"/>
      <c r="FO27" s="706"/>
      <c r="FP27" s="706"/>
      <c r="FQ27" s="706"/>
      <c r="FR27" s="706"/>
      <c r="FS27" s="706"/>
      <c r="FT27" s="706"/>
      <c r="FU27" s="706" t="s">
        <v>1426</v>
      </c>
      <c r="FV27" s="706"/>
      <c r="FW27" s="706"/>
      <c r="FX27" s="706"/>
      <c r="FY27" s="706"/>
      <c r="FZ27" s="706"/>
      <c r="GA27" s="706"/>
      <c r="GB27" s="706"/>
      <c r="GC27" s="706" t="s">
        <v>1426</v>
      </c>
      <c r="GD27" s="706"/>
      <c r="GE27" s="706"/>
      <c r="GF27" s="706"/>
      <c r="GG27" s="706"/>
      <c r="GH27" s="706"/>
      <c r="GI27" s="706"/>
      <c r="GJ27" s="706"/>
      <c r="GK27" s="706" t="s">
        <v>1426</v>
      </c>
      <c r="GL27" s="706"/>
      <c r="GM27" s="706"/>
      <c r="GN27" s="706"/>
      <c r="GO27" s="706"/>
      <c r="GP27" s="706"/>
      <c r="GQ27" s="706"/>
      <c r="GR27" s="706"/>
      <c r="GS27" s="706" t="s">
        <v>1426</v>
      </c>
      <c r="GT27" s="706"/>
      <c r="GU27" s="706"/>
      <c r="GV27" s="706"/>
      <c r="GW27" s="706"/>
      <c r="GX27" s="706"/>
      <c r="GY27" s="706"/>
      <c r="GZ27" s="706"/>
      <c r="HA27" s="706" t="s">
        <v>1426</v>
      </c>
      <c r="HB27" s="706"/>
      <c r="HC27" s="706"/>
      <c r="HD27" s="706"/>
      <c r="HE27" s="706"/>
      <c r="HF27" s="706"/>
      <c r="HG27" s="706"/>
      <c r="HH27" s="706"/>
      <c r="HI27" s="706" t="s">
        <v>1426</v>
      </c>
      <c r="HJ27" s="706"/>
      <c r="HK27" s="706"/>
      <c r="HL27" s="706"/>
      <c r="HM27" s="706"/>
      <c r="HN27" s="706"/>
      <c r="HO27" s="706"/>
      <c r="HP27" s="706"/>
      <c r="HQ27" s="706" t="s">
        <v>1426</v>
      </c>
      <c r="HR27" s="706"/>
      <c r="HS27" s="706"/>
      <c r="HT27" s="706"/>
      <c r="HU27" s="706"/>
      <c r="HV27" s="706"/>
      <c r="HW27" s="706"/>
      <c r="HX27" s="706"/>
      <c r="HY27" s="706" t="s">
        <v>1426</v>
      </c>
      <c r="HZ27" s="706"/>
      <c r="IA27" s="706"/>
      <c r="IB27" s="706"/>
      <c r="IC27" s="706"/>
      <c r="ID27" s="706"/>
      <c r="IE27" s="706"/>
      <c r="IF27" s="706"/>
      <c r="IG27" s="706" t="s">
        <v>1426</v>
      </c>
      <c r="IH27" s="706"/>
      <c r="II27" s="706"/>
      <c r="IJ27" s="706"/>
      <c r="IK27" s="706"/>
      <c r="IL27" s="706"/>
      <c r="IM27" s="706"/>
      <c r="IN27" s="706"/>
      <c r="IO27" s="706" t="s">
        <v>1426</v>
      </c>
      <c r="IP27" s="706"/>
      <c r="IQ27" s="706"/>
      <c r="IR27" s="706"/>
      <c r="IS27" s="706"/>
      <c r="IT27" s="706"/>
      <c r="IU27" s="706"/>
      <c r="IV27" s="706"/>
      <c r="IW27" s="706" t="s">
        <v>1426</v>
      </c>
      <c r="IX27" s="706"/>
      <c r="IY27" s="706"/>
      <c r="IZ27" s="706"/>
      <c r="JA27" s="706"/>
      <c r="JB27" s="706"/>
      <c r="JC27" s="706"/>
      <c r="JD27" s="706"/>
      <c r="JE27" s="706" t="s">
        <v>1426</v>
      </c>
      <c r="JF27" s="706"/>
      <c r="JG27" s="706"/>
      <c r="JH27" s="706"/>
      <c r="JI27" s="706"/>
      <c r="JJ27" s="706"/>
      <c r="JK27" s="706"/>
      <c r="JL27" s="706"/>
      <c r="JM27" s="706" t="s">
        <v>1426</v>
      </c>
      <c r="JN27" s="706"/>
      <c r="JO27" s="706"/>
      <c r="JP27" s="706"/>
      <c r="JQ27" s="706"/>
      <c r="JR27" s="706"/>
      <c r="JS27" s="706"/>
      <c r="JT27" s="706"/>
      <c r="JU27" s="706" t="s">
        <v>1426</v>
      </c>
      <c r="JV27" s="706"/>
      <c r="JW27" s="706"/>
      <c r="JX27" s="706"/>
      <c r="JY27" s="706"/>
      <c r="JZ27" s="706"/>
      <c r="KA27" s="706"/>
      <c r="KB27" s="706"/>
      <c r="KC27" s="706" t="s">
        <v>1426</v>
      </c>
      <c r="KD27" s="706"/>
      <c r="KE27" s="706"/>
      <c r="KF27" s="706"/>
      <c r="KG27" s="706"/>
      <c r="KH27" s="706"/>
      <c r="KI27" s="706"/>
      <c r="KJ27" s="706"/>
      <c r="KK27" s="706" t="s">
        <v>1426</v>
      </c>
      <c r="KL27" s="706"/>
      <c r="KM27" s="706"/>
      <c r="KN27" s="706"/>
      <c r="KO27" s="706"/>
      <c r="KP27" s="706"/>
      <c r="KQ27" s="706"/>
      <c r="KR27" s="706"/>
      <c r="KS27" s="706" t="s">
        <v>1426</v>
      </c>
      <c r="KT27" s="706"/>
      <c r="KU27" s="706"/>
      <c r="KV27" s="706"/>
      <c r="KW27" s="706"/>
      <c r="KX27" s="706"/>
      <c r="KY27" s="706"/>
      <c r="KZ27" s="706"/>
      <c r="LA27" s="706" t="s">
        <v>1426</v>
      </c>
      <c r="LB27" s="706"/>
      <c r="LC27" s="706"/>
      <c r="LD27" s="706"/>
      <c r="LE27" s="706"/>
      <c r="LF27" s="706"/>
      <c r="LG27" s="706"/>
      <c r="LH27" s="706"/>
      <c r="LI27" s="706" t="s">
        <v>1426</v>
      </c>
      <c r="LJ27" s="706"/>
      <c r="LK27" s="706"/>
      <c r="LL27" s="706"/>
      <c r="LM27" s="706"/>
      <c r="LN27" s="706"/>
      <c r="LO27" s="706"/>
      <c r="LP27" s="706"/>
      <c r="LQ27" s="706" t="s">
        <v>1426</v>
      </c>
      <c r="LR27" s="706"/>
      <c r="LS27" s="706"/>
      <c r="LT27" s="706"/>
      <c r="LU27" s="706"/>
      <c r="LV27" s="706"/>
      <c r="LW27" s="706"/>
      <c r="LX27" s="706"/>
      <c r="LY27" s="706" t="s">
        <v>1426</v>
      </c>
      <c r="LZ27" s="706"/>
      <c r="MA27" s="706"/>
      <c r="MB27" s="706"/>
      <c r="MC27" s="706"/>
      <c r="MD27" s="706"/>
      <c r="ME27" s="706"/>
      <c r="MF27" s="706"/>
      <c r="MG27" s="706" t="s">
        <v>1426</v>
      </c>
      <c r="MH27" s="706"/>
      <c r="MI27" s="706"/>
      <c r="MJ27" s="706"/>
      <c r="MK27" s="706"/>
      <c r="ML27" s="706"/>
      <c r="MM27" s="706"/>
      <c r="MN27" s="706"/>
      <c r="MO27" s="706" t="s">
        <v>1426</v>
      </c>
      <c r="MP27" s="706"/>
      <c r="MQ27" s="706"/>
      <c r="MR27" s="706"/>
      <c r="MS27" s="706"/>
      <c r="MT27" s="706"/>
      <c r="MU27" s="706"/>
      <c r="MV27" s="706"/>
      <c r="MW27" s="706" t="s">
        <v>1426</v>
      </c>
      <c r="MX27" s="706"/>
      <c r="MY27" s="706"/>
      <c r="MZ27" s="706"/>
      <c r="NA27" s="706"/>
      <c r="NB27" s="706"/>
      <c r="NC27" s="706"/>
      <c r="ND27" s="706"/>
      <c r="NE27" s="706" t="s">
        <v>1426</v>
      </c>
      <c r="NF27" s="706"/>
      <c r="NG27" s="706"/>
      <c r="NH27" s="706"/>
      <c r="NI27" s="706"/>
      <c r="NJ27" s="706"/>
      <c r="NK27" s="706"/>
      <c r="NL27" s="706"/>
      <c r="NM27" s="706" t="s">
        <v>1426</v>
      </c>
      <c r="NN27" s="706"/>
      <c r="NO27" s="706"/>
      <c r="NP27" s="706"/>
      <c r="NQ27" s="706"/>
      <c r="NR27" s="706"/>
      <c r="NS27" s="706"/>
      <c r="NT27" s="706"/>
      <c r="NU27" s="706" t="s">
        <v>1426</v>
      </c>
      <c r="NV27" s="706"/>
      <c r="NW27" s="706"/>
      <c r="NX27" s="706"/>
      <c r="NY27" s="706"/>
      <c r="NZ27" s="706"/>
      <c r="OA27" s="706"/>
      <c r="OB27" s="706"/>
      <c r="OC27" s="706" t="s">
        <v>1426</v>
      </c>
      <c r="OD27" s="706"/>
      <c r="OE27" s="706"/>
      <c r="OF27" s="706"/>
      <c r="OG27" s="706"/>
      <c r="OH27" s="706"/>
      <c r="OI27" s="706"/>
      <c r="OJ27" s="706"/>
      <c r="OK27" s="706" t="s">
        <v>1426</v>
      </c>
      <c r="OL27" s="706"/>
      <c r="OM27" s="706"/>
      <c r="ON27" s="706"/>
      <c r="OO27" s="706"/>
      <c r="OP27" s="706"/>
      <c r="OQ27" s="706"/>
      <c r="OR27" s="706"/>
      <c r="OS27" s="706" t="s">
        <v>1426</v>
      </c>
      <c r="OT27" s="706"/>
      <c r="OU27" s="706"/>
      <c r="OV27" s="706"/>
      <c r="OW27" s="706"/>
      <c r="OX27" s="706"/>
      <c r="OY27" s="706"/>
      <c r="OZ27" s="706"/>
      <c r="PA27" s="706" t="s">
        <v>1426</v>
      </c>
      <c r="PB27" s="706"/>
      <c r="PC27" s="706"/>
      <c r="PD27" s="706"/>
      <c r="PE27" s="706"/>
      <c r="PF27" s="706"/>
      <c r="PG27" s="706"/>
      <c r="PH27" s="706"/>
      <c r="PI27" s="706" t="s">
        <v>1426</v>
      </c>
      <c r="PJ27" s="706"/>
      <c r="PK27" s="706"/>
      <c r="PL27" s="706"/>
      <c r="PM27" s="706"/>
      <c r="PN27" s="706"/>
      <c r="PO27" s="706"/>
      <c r="PP27" s="706"/>
      <c r="PQ27" s="706" t="s">
        <v>1426</v>
      </c>
      <c r="PR27" s="706"/>
      <c r="PS27" s="706"/>
      <c r="PT27" s="706"/>
      <c r="PU27" s="706"/>
      <c r="PV27" s="706"/>
      <c r="PW27" s="706"/>
      <c r="PX27" s="706"/>
      <c r="PY27" s="706" t="s">
        <v>1426</v>
      </c>
      <c r="PZ27" s="706"/>
      <c r="QA27" s="706"/>
      <c r="QB27" s="706"/>
      <c r="QC27" s="706"/>
      <c r="QD27" s="706"/>
      <c r="QE27" s="706"/>
      <c r="QF27" s="706"/>
      <c r="QG27" s="706" t="s">
        <v>1426</v>
      </c>
      <c r="QH27" s="706"/>
      <c r="QI27" s="706"/>
      <c r="QJ27" s="706"/>
      <c r="QK27" s="706"/>
      <c r="QL27" s="706"/>
      <c r="QM27" s="706"/>
      <c r="QN27" s="706"/>
      <c r="QO27" s="706" t="s">
        <v>1426</v>
      </c>
      <c r="QP27" s="706"/>
      <c r="QQ27" s="706"/>
      <c r="QR27" s="706"/>
      <c r="QS27" s="706"/>
      <c r="QT27" s="706"/>
      <c r="QU27" s="706"/>
      <c r="QV27" s="706"/>
      <c r="QW27" s="706" t="s">
        <v>1426</v>
      </c>
      <c r="QX27" s="706"/>
      <c r="QY27" s="706"/>
      <c r="QZ27" s="706"/>
      <c r="RA27" s="706"/>
      <c r="RB27" s="706"/>
      <c r="RC27" s="706"/>
      <c r="RD27" s="706"/>
      <c r="RE27" s="706" t="s">
        <v>1426</v>
      </c>
      <c r="RF27" s="706"/>
      <c r="RG27" s="706"/>
      <c r="RH27" s="706"/>
      <c r="RI27" s="706"/>
      <c r="RJ27" s="706"/>
      <c r="RK27" s="706"/>
      <c r="RL27" s="706"/>
      <c r="RM27" s="706" t="s">
        <v>1426</v>
      </c>
      <c r="RN27" s="706"/>
      <c r="RO27" s="706"/>
      <c r="RP27" s="706"/>
      <c r="RQ27" s="706"/>
      <c r="RR27" s="706"/>
      <c r="RS27" s="706"/>
      <c r="RT27" s="706"/>
      <c r="RU27" s="706" t="s">
        <v>1426</v>
      </c>
      <c r="RV27" s="706"/>
      <c r="RW27" s="706"/>
      <c r="RX27" s="706"/>
      <c r="RY27" s="706"/>
      <c r="RZ27" s="706"/>
      <c r="SA27" s="706"/>
      <c r="SB27" s="706"/>
      <c r="SC27" s="706" t="s">
        <v>1426</v>
      </c>
      <c r="SD27" s="706"/>
      <c r="SE27" s="706"/>
      <c r="SF27" s="706"/>
      <c r="SG27" s="706"/>
      <c r="SH27" s="706"/>
      <c r="SI27" s="706"/>
      <c r="SJ27" s="706"/>
      <c r="SK27" s="706" t="s">
        <v>1426</v>
      </c>
      <c r="SL27" s="706"/>
      <c r="SM27" s="706"/>
      <c r="SN27" s="706"/>
      <c r="SO27" s="706"/>
      <c r="SP27" s="706"/>
      <c r="SQ27" s="706"/>
      <c r="SR27" s="706"/>
      <c r="SS27" s="706" t="s">
        <v>1426</v>
      </c>
      <c r="ST27" s="706"/>
      <c r="SU27" s="706"/>
      <c r="SV27" s="706"/>
      <c r="SW27" s="706"/>
      <c r="SX27" s="706"/>
      <c r="SY27" s="706"/>
      <c r="SZ27" s="706"/>
      <c r="TA27" s="706" t="s">
        <v>1426</v>
      </c>
      <c r="TB27" s="706"/>
      <c r="TC27" s="706"/>
      <c r="TD27" s="706"/>
      <c r="TE27" s="706"/>
      <c r="TF27" s="706"/>
      <c r="TG27" s="706"/>
      <c r="TH27" s="706"/>
      <c r="TI27" s="706" t="s">
        <v>1426</v>
      </c>
      <c r="TJ27" s="706"/>
      <c r="TK27" s="706"/>
      <c r="TL27" s="706"/>
      <c r="TM27" s="706"/>
      <c r="TN27" s="706"/>
      <c r="TO27" s="706"/>
      <c r="TP27" s="706"/>
      <c r="TQ27" s="706" t="s">
        <v>1426</v>
      </c>
      <c r="TR27" s="706"/>
      <c r="TS27" s="706"/>
      <c r="TT27" s="706"/>
      <c r="TU27" s="706"/>
      <c r="TV27" s="706"/>
      <c r="TW27" s="706"/>
      <c r="TX27" s="706"/>
      <c r="TY27" s="706" t="s">
        <v>1426</v>
      </c>
      <c r="TZ27" s="706"/>
      <c r="UA27" s="706"/>
      <c r="UB27" s="706"/>
      <c r="UC27" s="706"/>
      <c r="UD27" s="706"/>
      <c r="UE27" s="706"/>
      <c r="UF27" s="706"/>
      <c r="UG27" s="706" t="s">
        <v>1426</v>
      </c>
      <c r="UH27" s="706"/>
      <c r="UI27" s="706"/>
      <c r="UJ27" s="706"/>
      <c r="UK27" s="706"/>
      <c r="UL27" s="706"/>
      <c r="UM27" s="706"/>
      <c r="UN27" s="706"/>
      <c r="UO27" s="706" t="s">
        <v>1426</v>
      </c>
      <c r="UP27" s="706"/>
      <c r="UQ27" s="706"/>
      <c r="UR27" s="706"/>
      <c r="US27" s="706"/>
      <c r="UT27" s="706"/>
      <c r="UU27" s="706"/>
      <c r="UV27" s="706"/>
      <c r="UW27" s="706" t="s">
        <v>1426</v>
      </c>
      <c r="UX27" s="706"/>
      <c r="UY27" s="706"/>
      <c r="UZ27" s="706"/>
      <c r="VA27" s="706"/>
      <c r="VB27" s="706"/>
      <c r="VC27" s="706"/>
      <c r="VD27" s="706"/>
      <c r="VE27" s="706" t="s">
        <v>1426</v>
      </c>
      <c r="VF27" s="706"/>
      <c r="VG27" s="706"/>
      <c r="VH27" s="706"/>
      <c r="VI27" s="706"/>
      <c r="VJ27" s="706"/>
      <c r="VK27" s="706"/>
      <c r="VL27" s="706"/>
      <c r="VM27" s="706" t="s">
        <v>1426</v>
      </c>
      <c r="VN27" s="706"/>
      <c r="VO27" s="706"/>
      <c r="VP27" s="706"/>
      <c r="VQ27" s="706"/>
      <c r="VR27" s="706"/>
      <c r="VS27" s="706"/>
      <c r="VT27" s="706"/>
      <c r="VU27" s="706" t="s">
        <v>1426</v>
      </c>
      <c r="VV27" s="706"/>
      <c r="VW27" s="706"/>
      <c r="VX27" s="706"/>
      <c r="VY27" s="706"/>
      <c r="VZ27" s="706"/>
      <c r="WA27" s="706"/>
      <c r="WB27" s="706"/>
      <c r="WC27" s="706" t="s">
        <v>1426</v>
      </c>
      <c r="WD27" s="706"/>
      <c r="WE27" s="706"/>
      <c r="WF27" s="706"/>
      <c r="WG27" s="706"/>
      <c r="WH27" s="706"/>
      <c r="WI27" s="706"/>
      <c r="WJ27" s="706"/>
      <c r="WK27" s="706" t="s">
        <v>1426</v>
      </c>
      <c r="WL27" s="706"/>
      <c r="WM27" s="706"/>
      <c r="WN27" s="706"/>
      <c r="WO27" s="706"/>
      <c r="WP27" s="706"/>
      <c r="WQ27" s="706"/>
      <c r="WR27" s="706"/>
      <c r="WS27" s="706" t="s">
        <v>1426</v>
      </c>
      <c r="WT27" s="706"/>
      <c r="WU27" s="706"/>
      <c r="WV27" s="706"/>
      <c r="WW27" s="706"/>
      <c r="WX27" s="706"/>
      <c r="WY27" s="706"/>
      <c r="WZ27" s="706"/>
      <c r="XA27" s="706" t="s">
        <v>1426</v>
      </c>
      <c r="XB27" s="706"/>
      <c r="XC27" s="706"/>
      <c r="XD27" s="706"/>
      <c r="XE27" s="706"/>
      <c r="XF27" s="706"/>
      <c r="XG27" s="706"/>
      <c r="XH27" s="706"/>
      <c r="XI27" s="706" t="s">
        <v>1426</v>
      </c>
      <c r="XJ27" s="706"/>
      <c r="XK27" s="706"/>
      <c r="XL27" s="706"/>
      <c r="XM27" s="706"/>
      <c r="XN27" s="706"/>
      <c r="XO27" s="706"/>
      <c r="XP27" s="706"/>
      <c r="XQ27" s="706" t="s">
        <v>1426</v>
      </c>
      <c r="XR27" s="706"/>
      <c r="XS27" s="706"/>
      <c r="XT27" s="706"/>
      <c r="XU27" s="706"/>
      <c r="XV27" s="706"/>
      <c r="XW27" s="706"/>
      <c r="XX27" s="706"/>
      <c r="XY27" s="706" t="s">
        <v>1426</v>
      </c>
      <c r="XZ27" s="706"/>
      <c r="YA27" s="706"/>
      <c r="YB27" s="706"/>
      <c r="YC27" s="706"/>
      <c r="YD27" s="706"/>
      <c r="YE27" s="706"/>
      <c r="YF27" s="706"/>
      <c r="YG27" s="706" t="s">
        <v>1426</v>
      </c>
      <c r="YH27" s="706"/>
      <c r="YI27" s="706"/>
      <c r="YJ27" s="706"/>
      <c r="YK27" s="706"/>
      <c r="YL27" s="706"/>
      <c r="YM27" s="706"/>
      <c r="YN27" s="706"/>
      <c r="YO27" s="706" t="s">
        <v>1426</v>
      </c>
      <c r="YP27" s="706"/>
      <c r="YQ27" s="706"/>
      <c r="YR27" s="706"/>
      <c r="YS27" s="706"/>
      <c r="YT27" s="706"/>
      <c r="YU27" s="706"/>
      <c r="YV27" s="706"/>
      <c r="YW27" s="706" t="s">
        <v>1426</v>
      </c>
      <c r="YX27" s="706"/>
      <c r="YY27" s="706"/>
      <c r="YZ27" s="706"/>
      <c r="ZA27" s="706"/>
      <c r="ZB27" s="706"/>
      <c r="ZC27" s="706"/>
      <c r="ZD27" s="706"/>
      <c r="ZE27" s="706" t="s">
        <v>1426</v>
      </c>
      <c r="ZF27" s="706"/>
      <c r="ZG27" s="706"/>
      <c r="ZH27" s="706"/>
      <c r="ZI27" s="706"/>
      <c r="ZJ27" s="706"/>
      <c r="ZK27" s="706"/>
      <c r="ZL27" s="706"/>
      <c r="ZM27" s="706" t="s">
        <v>1426</v>
      </c>
      <c r="ZN27" s="706"/>
      <c r="ZO27" s="706"/>
      <c r="ZP27" s="706"/>
      <c r="ZQ27" s="706"/>
      <c r="ZR27" s="706"/>
      <c r="ZS27" s="706"/>
      <c r="ZT27" s="706"/>
      <c r="ZU27" s="706" t="s">
        <v>1426</v>
      </c>
      <c r="ZV27" s="706"/>
      <c r="ZW27" s="706"/>
      <c r="ZX27" s="706"/>
      <c r="ZY27" s="706"/>
      <c r="ZZ27" s="706"/>
      <c r="AAA27" s="706"/>
      <c r="AAB27" s="706"/>
      <c r="AAC27" s="706" t="s">
        <v>1426</v>
      </c>
      <c r="AAD27" s="706"/>
      <c r="AAE27" s="706"/>
      <c r="AAF27" s="706"/>
      <c r="AAG27" s="706"/>
      <c r="AAH27" s="706"/>
      <c r="AAI27" s="706"/>
      <c r="AAJ27" s="706"/>
      <c r="AAK27" s="706" t="s">
        <v>1426</v>
      </c>
      <c r="AAL27" s="706"/>
      <c r="AAM27" s="706"/>
      <c r="AAN27" s="706"/>
      <c r="AAO27" s="706"/>
      <c r="AAP27" s="706"/>
      <c r="AAQ27" s="706"/>
      <c r="AAR27" s="706"/>
      <c r="AAS27" s="706" t="s">
        <v>1426</v>
      </c>
      <c r="AAT27" s="706"/>
      <c r="AAU27" s="706"/>
      <c r="AAV27" s="706"/>
      <c r="AAW27" s="706"/>
      <c r="AAX27" s="706"/>
      <c r="AAY27" s="706"/>
      <c r="AAZ27" s="706"/>
      <c r="ABA27" s="706" t="s">
        <v>1426</v>
      </c>
      <c r="ABB27" s="706"/>
      <c r="ABC27" s="706"/>
      <c r="ABD27" s="706"/>
      <c r="ABE27" s="706"/>
      <c r="ABF27" s="706"/>
      <c r="ABG27" s="706"/>
      <c r="ABH27" s="706"/>
      <c r="ABI27" s="706" t="s">
        <v>1426</v>
      </c>
      <c r="ABJ27" s="706"/>
      <c r="ABK27" s="706"/>
      <c r="ABL27" s="706"/>
      <c r="ABM27" s="706"/>
      <c r="ABN27" s="706"/>
      <c r="ABO27" s="706"/>
      <c r="ABP27" s="706"/>
      <c r="ABQ27" s="706" t="s">
        <v>1426</v>
      </c>
      <c r="ABR27" s="706"/>
      <c r="ABS27" s="706"/>
      <c r="ABT27" s="706"/>
      <c r="ABU27" s="706"/>
      <c r="ABV27" s="706"/>
      <c r="ABW27" s="706"/>
      <c r="ABX27" s="706"/>
      <c r="ABY27" s="706" t="s">
        <v>1426</v>
      </c>
      <c r="ABZ27" s="706"/>
      <c r="ACA27" s="706"/>
      <c r="ACB27" s="706"/>
      <c r="ACC27" s="706"/>
      <c r="ACD27" s="706"/>
      <c r="ACE27" s="706"/>
      <c r="ACF27" s="706"/>
      <c r="ACG27" s="706" t="s">
        <v>1426</v>
      </c>
      <c r="ACH27" s="706"/>
      <c r="ACI27" s="706"/>
      <c r="ACJ27" s="706"/>
      <c r="ACK27" s="706"/>
      <c r="ACL27" s="706"/>
      <c r="ACM27" s="706"/>
      <c r="ACN27" s="706"/>
      <c r="ACO27" s="706" t="s">
        <v>1426</v>
      </c>
      <c r="ACP27" s="706"/>
      <c r="ACQ27" s="706"/>
      <c r="ACR27" s="706"/>
      <c r="ACS27" s="706"/>
      <c r="ACT27" s="706"/>
      <c r="ACU27" s="706"/>
      <c r="ACV27" s="706"/>
      <c r="ACW27" s="706" t="s">
        <v>1426</v>
      </c>
      <c r="ACX27" s="706"/>
      <c r="ACY27" s="706"/>
      <c r="ACZ27" s="706"/>
      <c r="ADA27" s="706"/>
      <c r="ADB27" s="706"/>
      <c r="ADC27" s="706"/>
      <c r="ADD27" s="706"/>
      <c r="ADE27" s="706" t="s">
        <v>1426</v>
      </c>
      <c r="ADF27" s="706"/>
      <c r="ADG27" s="706"/>
      <c r="ADH27" s="706"/>
      <c r="ADI27" s="706"/>
      <c r="ADJ27" s="706"/>
      <c r="ADK27" s="706"/>
      <c r="ADL27" s="706"/>
      <c r="ADM27" s="706" t="s">
        <v>1426</v>
      </c>
      <c r="ADN27" s="706"/>
      <c r="ADO27" s="706"/>
      <c r="ADP27" s="706"/>
      <c r="ADQ27" s="706"/>
      <c r="ADR27" s="706"/>
      <c r="ADS27" s="706"/>
      <c r="ADT27" s="706"/>
      <c r="ADU27" s="706" t="s">
        <v>1426</v>
      </c>
      <c r="ADV27" s="706"/>
      <c r="ADW27" s="706"/>
      <c r="ADX27" s="706"/>
      <c r="ADY27" s="706"/>
      <c r="ADZ27" s="706"/>
      <c r="AEA27" s="706"/>
      <c r="AEB27" s="706"/>
      <c r="AEC27" s="706" t="s">
        <v>1426</v>
      </c>
      <c r="AED27" s="706"/>
      <c r="AEE27" s="706"/>
      <c r="AEF27" s="706"/>
      <c r="AEG27" s="706"/>
      <c r="AEH27" s="706"/>
      <c r="AEI27" s="706"/>
      <c r="AEJ27" s="706"/>
      <c r="AEK27" s="706" t="s">
        <v>1426</v>
      </c>
      <c r="AEL27" s="706"/>
      <c r="AEM27" s="706"/>
      <c r="AEN27" s="706"/>
      <c r="AEO27" s="706"/>
      <c r="AEP27" s="706"/>
      <c r="AEQ27" s="706"/>
      <c r="AER27" s="706"/>
      <c r="AES27" s="706" t="s">
        <v>1426</v>
      </c>
      <c r="AET27" s="706"/>
      <c r="AEU27" s="706"/>
      <c r="AEV27" s="706"/>
      <c r="AEW27" s="706"/>
      <c r="AEX27" s="706"/>
      <c r="AEY27" s="706"/>
      <c r="AEZ27" s="706"/>
      <c r="AFA27" s="706" t="s">
        <v>1426</v>
      </c>
      <c r="AFB27" s="706"/>
      <c r="AFC27" s="706"/>
      <c r="AFD27" s="706"/>
      <c r="AFE27" s="706"/>
      <c r="AFF27" s="706"/>
      <c r="AFG27" s="706"/>
      <c r="AFH27" s="706"/>
      <c r="AFI27" s="706" t="s">
        <v>1426</v>
      </c>
      <c r="AFJ27" s="706"/>
      <c r="AFK27" s="706"/>
      <c r="AFL27" s="706"/>
      <c r="AFM27" s="706"/>
      <c r="AFN27" s="706"/>
      <c r="AFO27" s="706"/>
      <c r="AFP27" s="706"/>
      <c r="AFQ27" s="706" t="s">
        <v>1426</v>
      </c>
      <c r="AFR27" s="706"/>
      <c r="AFS27" s="706"/>
      <c r="AFT27" s="706"/>
      <c r="AFU27" s="706"/>
      <c r="AFV27" s="706"/>
      <c r="AFW27" s="706"/>
      <c r="AFX27" s="706"/>
      <c r="AFY27" s="706" t="s">
        <v>1426</v>
      </c>
      <c r="AFZ27" s="706"/>
      <c r="AGA27" s="706"/>
      <c r="AGB27" s="706"/>
      <c r="AGC27" s="706"/>
      <c r="AGD27" s="706"/>
      <c r="AGE27" s="706"/>
      <c r="AGF27" s="706"/>
      <c r="AGG27" s="706" t="s">
        <v>1426</v>
      </c>
      <c r="AGH27" s="706"/>
      <c r="AGI27" s="706"/>
      <c r="AGJ27" s="706"/>
      <c r="AGK27" s="706"/>
      <c r="AGL27" s="706"/>
      <c r="AGM27" s="706"/>
      <c r="AGN27" s="706"/>
      <c r="AGO27" s="706" t="s">
        <v>1426</v>
      </c>
      <c r="AGP27" s="706"/>
      <c r="AGQ27" s="706"/>
      <c r="AGR27" s="706"/>
      <c r="AGS27" s="706"/>
      <c r="AGT27" s="706"/>
      <c r="AGU27" s="706"/>
      <c r="AGV27" s="706"/>
      <c r="AGW27" s="706" t="s">
        <v>1426</v>
      </c>
      <c r="AGX27" s="706"/>
      <c r="AGY27" s="706"/>
      <c r="AGZ27" s="706"/>
      <c r="AHA27" s="706"/>
      <c r="AHB27" s="706"/>
      <c r="AHC27" s="706"/>
      <c r="AHD27" s="706"/>
      <c r="AHE27" s="706" t="s">
        <v>1426</v>
      </c>
      <c r="AHF27" s="706"/>
      <c r="AHG27" s="706"/>
      <c r="AHH27" s="706"/>
      <c r="AHI27" s="706"/>
      <c r="AHJ27" s="706"/>
      <c r="AHK27" s="706"/>
      <c r="AHL27" s="706"/>
      <c r="AHM27" s="706" t="s">
        <v>1426</v>
      </c>
      <c r="AHN27" s="706"/>
      <c r="AHO27" s="706"/>
      <c r="AHP27" s="706"/>
      <c r="AHQ27" s="706"/>
      <c r="AHR27" s="706"/>
      <c r="AHS27" s="706"/>
      <c r="AHT27" s="706"/>
      <c r="AHU27" s="706" t="s">
        <v>1426</v>
      </c>
      <c r="AHV27" s="706"/>
      <c r="AHW27" s="706"/>
      <c r="AHX27" s="706"/>
      <c r="AHY27" s="706"/>
      <c r="AHZ27" s="706"/>
      <c r="AIA27" s="706"/>
      <c r="AIB27" s="706"/>
      <c r="AIC27" s="706" t="s">
        <v>1426</v>
      </c>
      <c r="AID27" s="706"/>
      <c r="AIE27" s="706"/>
      <c r="AIF27" s="706"/>
      <c r="AIG27" s="706"/>
      <c r="AIH27" s="706"/>
      <c r="AII27" s="706"/>
      <c r="AIJ27" s="706"/>
      <c r="AIK27" s="706" t="s">
        <v>1426</v>
      </c>
      <c r="AIL27" s="706"/>
      <c r="AIM27" s="706"/>
      <c r="AIN27" s="706"/>
      <c r="AIO27" s="706"/>
      <c r="AIP27" s="706"/>
      <c r="AIQ27" s="706"/>
      <c r="AIR27" s="706"/>
      <c r="AIS27" s="706" t="s">
        <v>1426</v>
      </c>
      <c r="AIT27" s="706"/>
      <c r="AIU27" s="706"/>
      <c r="AIV27" s="706"/>
      <c r="AIW27" s="706"/>
      <c r="AIX27" s="706"/>
      <c r="AIY27" s="706"/>
      <c r="AIZ27" s="706"/>
      <c r="AJA27" s="706" t="s">
        <v>1426</v>
      </c>
      <c r="AJB27" s="706"/>
      <c r="AJC27" s="706"/>
      <c r="AJD27" s="706"/>
      <c r="AJE27" s="706"/>
      <c r="AJF27" s="706"/>
      <c r="AJG27" s="706"/>
      <c r="AJH27" s="706"/>
      <c r="AJI27" s="706" t="s">
        <v>1426</v>
      </c>
      <c r="AJJ27" s="706"/>
      <c r="AJK27" s="706"/>
      <c r="AJL27" s="706"/>
      <c r="AJM27" s="706"/>
      <c r="AJN27" s="706"/>
      <c r="AJO27" s="706"/>
      <c r="AJP27" s="706"/>
      <c r="AJQ27" s="706" t="s">
        <v>1426</v>
      </c>
      <c r="AJR27" s="706"/>
      <c r="AJS27" s="706"/>
      <c r="AJT27" s="706"/>
      <c r="AJU27" s="706"/>
      <c r="AJV27" s="706"/>
      <c r="AJW27" s="706"/>
      <c r="AJX27" s="706"/>
      <c r="AJY27" s="706" t="s">
        <v>1426</v>
      </c>
      <c r="AJZ27" s="706"/>
      <c r="AKA27" s="706"/>
      <c r="AKB27" s="706"/>
      <c r="AKC27" s="706"/>
      <c r="AKD27" s="706"/>
      <c r="AKE27" s="706"/>
      <c r="AKF27" s="706"/>
      <c r="AKG27" s="706" t="s">
        <v>1426</v>
      </c>
      <c r="AKH27" s="706"/>
      <c r="AKI27" s="706"/>
      <c r="AKJ27" s="706"/>
      <c r="AKK27" s="706"/>
      <c r="AKL27" s="706"/>
      <c r="AKM27" s="706"/>
      <c r="AKN27" s="706"/>
      <c r="AKO27" s="706" t="s">
        <v>1426</v>
      </c>
      <c r="AKP27" s="706"/>
      <c r="AKQ27" s="706"/>
      <c r="AKR27" s="706"/>
      <c r="AKS27" s="706"/>
      <c r="AKT27" s="706"/>
      <c r="AKU27" s="706"/>
      <c r="AKV27" s="706"/>
      <c r="AKW27" s="706" t="s">
        <v>1426</v>
      </c>
      <c r="AKX27" s="706"/>
      <c r="AKY27" s="706"/>
      <c r="AKZ27" s="706"/>
      <c r="ALA27" s="706"/>
      <c r="ALB27" s="706"/>
      <c r="ALC27" s="706"/>
      <c r="ALD27" s="706"/>
      <c r="ALE27" s="706" t="s">
        <v>1426</v>
      </c>
      <c r="ALF27" s="706"/>
      <c r="ALG27" s="706"/>
      <c r="ALH27" s="706"/>
      <c r="ALI27" s="706"/>
      <c r="ALJ27" s="706"/>
      <c r="ALK27" s="706"/>
      <c r="ALL27" s="706"/>
      <c r="ALM27" s="706" t="s">
        <v>1426</v>
      </c>
      <c r="ALN27" s="706"/>
      <c r="ALO27" s="706"/>
      <c r="ALP27" s="706"/>
      <c r="ALQ27" s="706"/>
      <c r="ALR27" s="706"/>
      <c r="ALS27" s="706"/>
      <c r="ALT27" s="706"/>
      <c r="ALU27" s="706" t="s">
        <v>1426</v>
      </c>
      <c r="ALV27" s="706"/>
      <c r="ALW27" s="706"/>
      <c r="ALX27" s="706"/>
      <c r="ALY27" s="706"/>
      <c r="ALZ27" s="706"/>
      <c r="AMA27" s="706"/>
      <c r="AMB27" s="706"/>
      <c r="AMC27" s="706" t="s">
        <v>1426</v>
      </c>
      <c r="AMD27" s="706"/>
      <c r="AME27" s="706"/>
      <c r="AMF27" s="706"/>
      <c r="AMG27" s="706"/>
      <c r="AMH27" s="706"/>
      <c r="AMI27" s="706"/>
      <c r="AMJ27" s="706"/>
      <c r="AMK27" s="706" t="s">
        <v>1426</v>
      </c>
      <c r="AML27" s="706"/>
      <c r="AMM27" s="706"/>
      <c r="AMN27" s="706"/>
      <c r="AMO27" s="706"/>
      <c r="AMP27" s="706"/>
      <c r="AMQ27" s="706"/>
      <c r="AMR27" s="706"/>
      <c r="AMS27" s="706" t="s">
        <v>1426</v>
      </c>
      <c r="AMT27" s="706"/>
      <c r="AMU27" s="706"/>
      <c r="AMV27" s="706"/>
      <c r="AMW27" s="706"/>
      <c r="AMX27" s="706"/>
      <c r="AMY27" s="706"/>
      <c r="AMZ27" s="706"/>
      <c r="ANA27" s="706" t="s">
        <v>1426</v>
      </c>
      <c r="ANB27" s="706"/>
      <c r="ANC27" s="706"/>
      <c r="AND27" s="706"/>
      <c r="ANE27" s="706"/>
      <c r="ANF27" s="706"/>
      <c r="ANG27" s="706"/>
      <c r="ANH27" s="706"/>
      <c r="ANI27" s="706" t="s">
        <v>1426</v>
      </c>
      <c r="ANJ27" s="706"/>
      <c r="ANK27" s="706"/>
      <c r="ANL27" s="706"/>
      <c r="ANM27" s="706"/>
      <c r="ANN27" s="706"/>
      <c r="ANO27" s="706"/>
      <c r="ANP27" s="706"/>
      <c r="ANQ27" s="706" t="s">
        <v>1426</v>
      </c>
      <c r="ANR27" s="706"/>
      <c r="ANS27" s="706"/>
      <c r="ANT27" s="706"/>
      <c r="ANU27" s="706"/>
      <c r="ANV27" s="706"/>
      <c r="ANW27" s="706"/>
      <c r="ANX27" s="706"/>
      <c r="ANY27" s="706" t="s">
        <v>1426</v>
      </c>
      <c r="ANZ27" s="706"/>
      <c r="AOA27" s="706"/>
      <c r="AOB27" s="706"/>
      <c r="AOC27" s="706"/>
      <c r="AOD27" s="706"/>
      <c r="AOE27" s="706"/>
      <c r="AOF27" s="706"/>
      <c r="AOG27" s="706" t="s">
        <v>1426</v>
      </c>
      <c r="AOH27" s="706"/>
      <c r="AOI27" s="706"/>
      <c r="AOJ27" s="706"/>
      <c r="AOK27" s="706"/>
      <c r="AOL27" s="706"/>
      <c r="AOM27" s="706"/>
      <c r="AON27" s="706"/>
      <c r="AOO27" s="706" t="s">
        <v>1426</v>
      </c>
      <c r="AOP27" s="706"/>
      <c r="AOQ27" s="706"/>
      <c r="AOR27" s="706"/>
      <c r="AOS27" s="706"/>
      <c r="AOT27" s="706"/>
      <c r="AOU27" s="706"/>
      <c r="AOV27" s="706"/>
      <c r="AOW27" s="706" t="s">
        <v>1426</v>
      </c>
      <c r="AOX27" s="706"/>
      <c r="AOY27" s="706"/>
      <c r="AOZ27" s="706"/>
      <c r="APA27" s="706"/>
      <c r="APB27" s="706"/>
      <c r="APC27" s="706"/>
      <c r="APD27" s="706"/>
      <c r="APE27" s="706" t="s">
        <v>1426</v>
      </c>
      <c r="APF27" s="706"/>
      <c r="APG27" s="706"/>
      <c r="APH27" s="706"/>
      <c r="API27" s="706"/>
      <c r="APJ27" s="706"/>
      <c r="APK27" s="706"/>
      <c r="APL27" s="706"/>
      <c r="APM27" s="706" t="s">
        <v>1426</v>
      </c>
      <c r="APN27" s="706"/>
      <c r="APO27" s="706"/>
      <c r="APP27" s="706"/>
      <c r="APQ27" s="706"/>
      <c r="APR27" s="706"/>
      <c r="APS27" s="706"/>
      <c r="APT27" s="706"/>
      <c r="APU27" s="706" t="s">
        <v>1426</v>
      </c>
      <c r="APV27" s="706"/>
      <c r="APW27" s="706"/>
      <c r="APX27" s="706"/>
      <c r="APY27" s="706"/>
      <c r="APZ27" s="706"/>
      <c r="AQA27" s="706"/>
      <c r="AQB27" s="706"/>
      <c r="AQC27" s="706" t="s">
        <v>1426</v>
      </c>
      <c r="AQD27" s="706"/>
      <c r="AQE27" s="706"/>
      <c r="AQF27" s="706"/>
      <c r="AQG27" s="706"/>
      <c r="AQH27" s="706"/>
      <c r="AQI27" s="706"/>
      <c r="AQJ27" s="706"/>
      <c r="AQK27" s="706" t="s">
        <v>1426</v>
      </c>
      <c r="AQL27" s="706"/>
      <c r="AQM27" s="706"/>
      <c r="AQN27" s="706"/>
      <c r="AQO27" s="706"/>
      <c r="AQP27" s="706"/>
      <c r="AQQ27" s="706"/>
      <c r="AQR27" s="706"/>
      <c r="AQS27" s="706" t="s">
        <v>1426</v>
      </c>
      <c r="AQT27" s="706"/>
      <c r="AQU27" s="706"/>
      <c r="AQV27" s="706"/>
      <c r="AQW27" s="706"/>
      <c r="AQX27" s="706"/>
      <c r="AQY27" s="706"/>
      <c r="AQZ27" s="706"/>
      <c r="ARA27" s="706" t="s">
        <v>1426</v>
      </c>
      <c r="ARB27" s="706"/>
      <c r="ARC27" s="706"/>
      <c r="ARD27" s="706"/>
      <c r="ARE27" s="706"/>
      <c r="ARF27" s="706"/>
      <c r="ARG27" s="706"/>
      <c r="ARH27" s="706"/>
      <c r="ARI27" s="706" t="s">
        <v>1426</v>
      </c>
      <c r="ARJ27" s="706"/>
      <c r="ARK27" s="706"/>
      <c r="ARL27" s="706"/>
      <c r="ARM27" s="706"/>
      <c r="ARN27" s="706"/>
      <c r="ARO27" s="706"/>
      <c r="ARP27" s="706"/>
      <c r="ARQ27" s="706" t="s">
        <v>1426</v>
      </c>
      <c r="ARR27" s="706"/>
      <c r="ARS27" s="706"/>
      <c r="ART27" s="706"/>
      <c r="ARU27" s="706"/>
      <c r="ARV27" s="706"/>
      <c r="ARW27" s="706"/>
      <c r="ARX27" s="706"/>
      <c r="ARY27" s="706" t="s">
        <v>1426</v>
      </c>
      <c r="ARZ27" s="706"/>
      <c r="ASA27" s="706"/>
      <c r="ASB27" s="706"/>
      <c r="ASC27" s="706"/>
      <c r="ASD27" s="706"/>
      <c r="ASE27" s="706"/>
      <c r="ASF27" s="706"/>
      <c r="ASG27" s="706" t="s">
        <v>1426</v>
      </c>
      <c r="ASH27" s="706"/>
      <c r="ASI27" s="706"/>
      <c r="ASJ27" s="706"/>
      <c r="ASK27" s="706"/>
      <c r="ASL27" s="706"/>
      <c r="ASM27" s="706"/>
      <c r="ASN27" s="706"/>
      <c r="ASO27" s="706" t="s">
        <v>1426</v>
      </c>
      <c r="ASP27" s="706"/>
      <c r="ASQ27" s="706"/>
      <c r="ASR27" s="706"/>
      <c r="ASS27" s="706"/>
      <c r="AST27" s="706"/>
      <c r="ASU27" s="706"/>
      <c r="ASV27" s="706"/>
      <c r="ASW27" s="706" t="s">
        <v>1426</v>
      </c>
      <c r="ASX27" s="706"/>
      <c r="ASY27" s="706"/>
      <c r="ASZ27" s="706"/>
      <c r="ATA27" s="706"/>
      <c r="ATB27" s="706"/>
      <c r="ATC27" s="706"/>
      <c r="ATD27" s="706"/>
      <c r="ATE27" s="706" t="s">
        <v>1426</v>
      </c>
      <c r="ATF27" s="706"/>
      <c r="ATG27" s="706"/>
      <c r="ATH27" s="706"/>
      <c r="ATI27" s="706"/>
      <c r="ATJ27" s="706"/>
      <c r="ATK27" s="706"/>
      <c r="ATL27" s="706"/>
      <c r="ATM27" s="706" t="s">
        <v>1426</v>
      </c>
      <c r="ATN27" s="706"/>
      <c r="ATO27" s="706"/>
      <c r="ATP27" s="706"/>
      <c r="ATQ27" s="706"/>
      <c r="ATR27" s="706"/>
      <c r="ATS27" s="706"/>
      <c r="ATT27" s="706"/>
      <c r="ATU27" s="706" t="s">
        <v>1426</v>
      </c>
      <c r="ATV27" s="706"/>
      <c r="ATW27" s="706"/>
      <c r="ATX27" s="706"/>
      <c r="ATY27" s="706"/>
      <c r="ATZ27" s="706"/>
      <c r="AUA27" s="706"/>
      <c r="AUB27" s="706"/>
      <c r="AUC27" s="706" t="s">
        <v>1426</v>
      </c>
      <c r="AUD27" s="706"/>
      <c r="AUE27" s="706"/>
      <c r="AUF27" s="706"/>
      <c r="AUG27" s="706"/>
      <c r="AUH27" s="706"/>
      <c r="AUI27" s="706"/>
      <c r="AUJ27" s="706"/>
      <c r="AUK27" s="706" t="s">
        <v>1426</v>
      </c>
      <c r="AUL27" s="706"/>
      <c r="AUM27" s="706"/>
      <c r="AUN27" s="706"/>
      <c r="AUO27" s="706"/>
      <c r="AUP27" s="706"/>
      <c r="AUQ27" s="706"/>
      <c r="AUR27" s="706"/>
      <c r="AUS27" s="706" t="s">
        <v>1426</v>
      </c>
      <c r="AUT27" s="706"/>
      <c r="AUU27" s="706"/>
      <c r="AUV27" s="706"/>
      <c r="AUW27" s="706"/>
      <c r="AUX27" s="706"/>
      <c r="AUY27" s="706"/>
      <c r="AUZ27" s="706"/>
      <c r="AVA27" s="706" t="s">
        <v>1426</v>
      </c>
      <c r="AVB27" s="706"/>
      <c r="AVC27" s="706"/>
      <c r="AVD27" s="706"/>
      <c r="AVE27" s="706"/>
      <c r="AVF27" s="706"/>
      <c r="AVG27" s="706"/>
      <c r="AVH27" s="706"/>
      <c r="AVI27" s="706" t="s">
        <v>1426</v>
      </c>
      <c r="AVJ27" s="706"/>
      <c r="AVK27" s="706"/>
      <c r="AVL27" s="706"/>
      <c r="AVM27" s="706"/>
      <c r="AVN27" s="706"/>
      <c r="AVO27" s="706"/>
      <c r="AVP27" s="706"/>
      <c r="AVQ27" s="706" t="s">
        <v>1426</v>
      </c>
      <c r="AVR27" s="706"/>
      <c r="AVS27" s="706"/>
      <c r="AVT27" s="706"/>
      <c r="AVU27" s="706"/>
      <c r="AVV27" s="706"/>
      <c r="AVW27" s="706"/>
      <c r="AVX27" s="706"/>
      <c r="AVY27" s="706" t="s">
        <v>1426</v>
      </c>
      <c r="AVZ27" s="706"/>
      <c r="AWA27" s="706"/>
      <c r="AWB27" s="706"/>
      <c r="AWC27" s="706"/>
      <c r="AWD27" s="706"/>
      <c r="AWE27" s="706"/>
      <c r="AWF27" s="706"/>
      <c r="AWG27" s="706" t="s">
        <v>1426</v>
      </c>
      <c r="AWH27" s="706"/>
      <c r="AWI27" s="706"/>
      <c r="AWJ27" s="706"/>
      <c r="AWK27" s="706"/>
      <c r="AWL27" s="706"/>
      <c r="AWM27" s="706"/>
      <c r="AWN27" s="706"/>
      <c r="AWO27" s="706" t="s">
        <v>1426</v>
      </c>
      <c r="AWP27" s="706"/>
      <c r="AWQ27" s="706"/>
      <c r="AWR27" s="706"/>
      <c r="AWS27" s="706"/>
      <c r="AWT27" s="706"/>
      <c r="AWU27" s="706"/>
      <c r="AWV27" s="706"/>
      <c r="AWW27" s="706" t="s">
        <v>1426</v>
      </c>
      <c r="AWX27" s="706"/>
      <c r="AWY27" s="706"/>
      <c r="AWZ27" s="706"/>
      <c r="AXA27" s="706"/>
      <c r="AXB27" s="706"/>
      <c r="AXC27" s="706"/>
      <c r="AXD27" s="706"/>
      <c r="AXE27" s="706" t="s">
        <v>1426</v>
      </c>
      <c r="AXF27" s="706"/>
      <c r="AXG27" s="706"/>
      <c r="AXH27" s="706"/>
      <c r="AXI27" s="706"/>
      <c r="AXJ27" s="706"/>
      <c r="AXK27" s="706"/>
      <c r="AXL27" s="706"/>
      <c r="AXM27" s="706" t="s">
        <v>1426</v>
      </c>
      <c r="AXN27" s="706"/>
      <c r="AXO27" s="706"/>
      <c r="AXP27" s="706"/>
      <c r="AXQ27" s="706"/>
      <c r="AXR27" s="706"/>
      <c r="AXS27" s="706"/>
      <c r="AXT27" s="706"/>
      <c r="AXU27" s="706" t="s">
        <v>1426</v>
      </c>
      <c r="AXV27" s="706"/>
      <c r="AXW27" s="706"/>
      <c r="AXX27" s="706"/>
      <c r="AXY27" s="706"/>
      <c r="AXZ27" s="706"/>
      <c r="AYA27" s="706"/>
      <c r="AYB27" s="706"/>
      <c r="AYC27" s="706" t="s">
        <v>1426</v>
      </c>
      <c r="AYD27" s="706"/>
      <c r="AYE27" s="706"/>
      <c r="AYF27" s="706"/>
      <c r="AYG27" s="706"/>
      <c r="AYH27" s="706"/>
      <c r="AYI27" s="706"/>
      <c r="AYJ27" s="706"/>
      <c r="AYK27" s="706" t="s">
        <v>1426</v>
      </c>
      <c r="AYL27" s="706"/>
      <c r="AYM27" s="706"/>
      <c r="AYN27" s="706"/>
      <c r="AYO27" s="706"/>
      <c r="AYP27" s="706"/>
      <c r="AYQ27" s="706"/>
      <c r="AYR27" s="706"/>
      <c r="AYS27" s="706" t="s">
        <v>1426</v>
      </c>
      <c r="AYT27" s="706"/>
      <c r="AYU27" s="706"/>
      <c r="AYV27" s="706"/>
      <c r="AYW27" s="706"/>
      <c r="AYX27" s="706"/>
      <c r="AYY27" s="706"/>
      <c r="AYZ27" s="706"/>
      <c r="AZA27" s="706" t="s">
        <v>1426</v>
      </c>
      <c r="AZB27" s="706"/>
      <c r="AZC27" s="706"/>
      <c r="AZD27" s="706"/>
      <c r="AZE27" s="706"/>
      <c r="AZF27" s="706"/>
      <c r="AZG27" s="706"/>
      <c r="AZH27" s="706"/>
      <c r="AZI27" s="706" t="s">
        <v>1426</v>
      </c>
      <c r="AZJ27" s="706"/>
      <c r="AZK27" s="706"/>
      <c r="AZL27" s="706"/>
      <c r="AZM27" s="706"/>
      <c r="AZN27" s="706"/>
      <c r="AZO27" s="706"/>
      <c r="AZP27" s="706"/>
      <c r="AZQ27" s="706" t="s">
        <v>1426</v>
      </c>
      <c r="AZR27" s="706"/>
      <c r="AZS27" s="706"/>
      <c r="AZT27" s="706"/>
      <c r="AZU27" s="706"/>
      <c r="AZV27" s="706"/>
      <c r="AZW27" s="706"/>
      <c r="AZX27" s="706"/>
      <c r="AZY27" s="706" t="s">
        <v>1426</v>
      </c>
      <c r="AZZ27" s="706"/>
      <c r="BAA27" s="706"/>
      <c r="BAB27" s="706"/>
      <c r="BAC27" s="706"/>
      <c r="BAD27" s="706"/>
      <c r="BAE27" s="706"/>
      <c r="BAF27" s="706"/>
      <c r="BAG27" s="706" t="s">
        <v>1426</v>
      </c>
      <c r="BAH27" s="706"/>
      <c r="BAI27" s="706"/>
      <c r="BAJ27" s="706"/>
      <c r="BAK27" s="706"/>
      <c r="BAL27" s="706"/>
      <c r="BAM27" s="706"/>
      <c r="BAN27" s="706"/>
      <c r="BAO27" s="706" t="s">
        <v>1426</v>
      </c>
      <c r="BAP27" s="706"/>
      <c r="BAQ27" s="706"/>
      <c r="BAR27" s="706"/>
      <c r="BAS27" s="706"/>
      <c r="BAT27" s="706"/>
      <c r="BAU27" s="706"/>
      <c r="BAV27" s="706"/>
      <c r="BAW27" s="706" t="s">
        <v>1426</v>
      </c>
      <c r="BAX27" s="706"/>
      <c r="BAY27" s="706"/>
      <c r="BAZ27" s="706"/>
      <c r="BBA27" s="706"/>
      <c r="BBB27" s="706"/>
      <c r="BBC27" s="706"/>
      <c r="BBD27" s="706"/>
      <c r="BBE27" s="706" t="s">
        <v>1426</v>
      </c>
      <c r="BBF27" s="706"/>
      <c r="BBG27" s="706"/>
      <c r="BBH27" s="706"/>
      <c r="BBI27" s="706"/>
      <c r="BBJ27" s="706"/>
      <c r="BBK27" s="706"/>
      <c r="BBL27" s="706"/>
      <c r="BBM27" s="706" t="s">
        <v>1426</v>
      </c>
      <c r="BBN27" s="706"/>
      <c r="BBO27" s="706"/>
      <c r="BBP27" s="706"/>
      <c r="BBQ27" s="706"/>
      <c r="BBR27" s="706"/>
      <c r="BBS27" s="706"/>
      <c r="BBT27" s="706"/>
      <c r="BBU27" s="706" t="s">
        <v>1426</v>
      </c>
      <c r="BBV27" s="706"/>
      <c r="BBW27" s="706"/>
      <c r="BBX27" s="706"/>
      <c r="BBY27" s="706"/>
      <c r="BBZ27" s="706"/>
      <c r="BCA27" s="706"/>
      <c r="BCB27" s="706"/>
      <c r="BCC27" s="706" t="s">
        <v>1426</v>
      </c>
      <c r="BCD27" s="706"/>
      <c r="BCE27" s="706"/>
      <c r="BCF27" s="706"/>
      <c r="BCG27" s="706"/>
      <c r="BCH27" s="706"/>
      <c r="BCI27" s="706"/>
      <c r="BCJ27" s="706"/>
      <c r="BCK27" s="706" t="s">
        <v>1426</v>
      </c>
      <c r="BCL27" s="706"/>
      <c r="BCM27" s="706"/>
      <c r="BCN27" s="706"/>
      <c r="BCO27" s="706"/>
      <c r="BCP27" s="706"/>
      <c r="BCQ27" s="706"/>
      <c r="BCR27" s="706"/>
      <c r="BCS27" s="706" t="s">
        <v>1426</v>
      </c>
      <c r="BCT27" s="706"/>
      <c r="BCU27" s="706"/>
      <c r="BCV27" s="706"/>
      <c r="BCW27" s="706"/>
      <c r="BCX27" s="706"/>
      <c r="BCY27" s="706"/>
      <c r="BCZ27" s="706"/>
      <c r="BDA27" s="706" t="s">
        <v>1426</v>
      </c>
      <c r="BDB27" s="706"/>
      <c r="BDC27" s="706"/>
      <c r="BDD27" s="706"/>
      <c r="BDE27" s="706"/>
      <c r="BDF27" s="706"/>
      <c r="BDG27" s="706"/>
      <c r="BDH27" s="706"/>
      <c r="BDI27" s="706" t="s">
        <v>1426</v>
      </c>
      <c r="BDJ27" s="706"/>
      <c r="BDK27" s="706"/>
      <c r="BDL27" s="706"/>
      <c r="BDM27" s="706"/>
      <c r="BDN27" s="706"/>
      <c r="BDO27" s="706"/>
      <c r="BDP27" s="706"/>
      <c r="BDQ27" s="706" t="s">
        <v>1426</v>
      </c>
      <c r="BDR27" s="706"/>
      <c r="BDS27" s="706"/>
      <c r="BDT27" s="706"/>
      <c r="BDU27" s="706"/>
      <c r="BDV27" s="706"/>
      <c r="BDW27" s="706"/>
      <c r="BDX27" s="706"/>
      <c r="BDY27" s="706" t="s">
        <v>1426</v>
      </c>
      <c r="BDZ27" s="706"/>
      <c r="BEA27" s="706"/>
      <c r="BEB27" s="706"/>
      <c r="BEC27" s="706"/>
      <c r="BED27" s="706"/>
      <c r="BEE27" s="706"/>
      <c r="BEF27" s="706"/>
      <c r="BEG27" s="706" t="s">
        <v>1426</v>
      </c>
      <c r="BEH27" s="706"/>
      <c r="BEI27" s="706"/>
      <c r="BEJ27" s="706"/>
      <c r="BEK27" s="706"/>
      <c r="BEL27" s="706"/>
      <c r="BEM27" s="706"/>
      <c r="BEN27" s="706"/>
      <c r="BEO27" s="706" t="s">
        <v>1426</v>
      </c>
      <c r="BEP27" s="706"/>
      <c r="BEQ27" s="706"/>
      <c r="BER27" s="706"/>
      <c r="BES27" s="706"/>
      <c r="BET27" s="706"/>
      <c r="BEU27" s="706"/>
      <c r="BEV27" s="706"/>
      <c r="BEW27" s="706" t="s">
        <v>1426</v>
      </c>
      <c r="BEX27" s="706"/>
      <c r="BEY27" s="706"/>
      <c r="BEZ27" s="706"/>
      <c r="BFA27" s="706"/>
      <c r="BFB27" s="706"/>
      <c r="BFC27" s="706"/>
      <c r="BFD27" s="706"/>
      <c r="BFE27" s="706" t="s">
        <v>1426</v>
      </c>
      <c r="BFF27" s="706"/>
      <c r="BFG27" s="706"/>
      <c r="BFH27" s="706"/>
      <c r="BFI27" s="706"/>
      <c r="BFJ27" s="706"/>
      <c r="BFK27" s="706"/>
      <c r="BFL27" s="706"/>
      <c r="BFM27" s="706" t="s">
        <v>1426</v>
      </c>
      <c r="BFN27" s="706"/>
      <c r="BFO27" s="706"/>
      <c r="BFP27" s="706"/>
      <c r="BFQ27" s="706"/>
      <c r="BFR27" s="706"/>
      <c r="BFS27" s="706"/>
      <c r="BFT27" s="706"/>
      <c r="BFU27" s="706" t="s">
        <v>1426</v>
      </c>
      <c r="BFV27" s="706"/>
      <c r="BFW27" s="706"/>
      <c r="BFX27" s="706"/>
      <c r="BFY27" s="706"/>
      <c r="BFZ27" s="706"/>
      <c r="BGA27" s="706"/>
      <c r="BGB27" s="706"/>
      <c r="BGC27" s="706" t="s">
        <v>1426</v>
      </c>
      <c r="BGD27" s="706"/>
      <c r="BGE27" s="706"/>
      <c r="BGF27" s="706"/>
      <c r="BGG27" s="706"/>
      <c r="BGH27" s="706"/>
      <c r="BGI27" s="706"/>
      <c r="BGJ27" s="706"/>
      <c r="BGK27" s="706" t="s">
        <v>1426</v>
      </c>
      <c r="BGL27" s="706"/>
      <c r="BGM27" s="706"/>
      <c r="BGN27" s="706"/>
      <c r="BGO27" s="706"/>
      <c r="BGP27" s="706"/>
      <c r="BGQ27" s="706"/>
      <c r="BGR27" s="706"/>
      <c r="BGS27" s="706" t="s">
        <v>1426</v>
      </c>
      <c r="BGT27" s="706"/>
      <c r="BGU27" s="706"/>
      <c r="BGV27" s="706"/>
      <c r="BGW27" s="706"/>
      <c r="BGX27" s="706"/>
      <c r="BGY27" s="706"/>
      <c r="BGZ27" s="706"/>
      <c r="BHA27" s="706" t="s">
        <v>1426</v>
      </c>
      <c r="BHB27" s="706"/>
      <c r="BHC27" s="706"/>
      <c r="BHD27" s="706"/>
      <c r="BHE27" s="706"/>
      <c r="BHF27" s="706"/>
      <c r="BHG27" s="706"/>
      <c r="BHH27" s="706"/>
      <c r="BHI27" s="706" t="s">
        <v>1426</v>
      </c>
      <c r="BHJ27" s="706"/>
      <c r="BHK27" s="706"/>
      <c r="BHL27" s="706"/>
      <c r="BHM27" s="706"/>
      <c r="BHN27" s="706"/>
      <c r="BHO27" s="706"/>
      <c r="BHP27" s="706"/>
      <c r="BHQ27" s="706" t="s">
        <v>1426</v>
      </c>
      <c r="BHR27" s="706"/>
      <c r="BHS27" s="706"/>
      <c r="BHT27" s="706"/>
      <c r="BHU27" s="706"/>
      <c r="BHV27" s="706"/>
      <c r="BHW27" s="706"/>
      <c r="BHX27" s="706"/>
      <c r="BHY27" s="706" t="s">
        <v>1426</v>
      </c>
      <c r="BHZ27" s="706"/>
      <c r="BIA27" s="706"/>
      <c r="BIB27" s="706"/>
      <c r="BIC27" s="706"/>
      <c r="BID27" s="706"/>
      <c r="BIE27" s="706"/>
      <c r="BIF27" s="706"/>
      <c r="BIG27" s="706" t="s">
        <v>1426</v>
      </c>
      <c r="BIH27" s="706"/>
      <c r="BII27" s="706"/>
      <c r="BIJ27" s="706"/>
      <c r="BIK27" s="706"/>
      <c r="BIL27" s="706"/>
      <c r="BIM27" s="706"/>
      <c r="BIN27" s="706"/>
      <c r="BIO27" s="706" t="s">
        <v>1426</v>
      </c>
      <c r="BIP27" s="706"/>
      <c r="BIQ27" s="706"/>
      <c r="BIR27" s="706"/>
      <c r="BIS27" s="706"/>
      <c r="BIT27" s="706"/>
      <c r="BIU27" s="706"/>
      <c r="BIV27" s="706"/>
      <c r="BIW27" s="706" t="s">
        <v>1426</v>
      </c>
      <c r="BIX27" s="706"/>
      <c r="BIY27" s="706"/>
      <c r="BIZ27" s="706"/>
      <c r="BJA27" s="706"/>
      <c r="BJB27" s="706"/>
      <c r="BJC27" s="706"/>
      <c r="BJD27" s="706"/>
      <c r="BJE27" s="706" t="s">
        <v>1426</v>
      </c>
      <c r="BJF27" s="706"/>
      <c r="BJG27" s="706"/>
      <c r="BJH27" s="706"/>
      <c r="BJI27" s="706"/>
      <c r="BJJ27" s="706"/>
      <c r="BJK27" s="706"/>
      <c r="BJL27" s="706"/>
      <c r="BJM27" s="706" t="s">
        <v>1426</v>
      </c>
      <c r="BJN27" s="706"/>
      <c r="BJO27" s="706"/>
      <c r="BJP27" s="706"/>
      <c r="BJQ27" s="706"/>
      <c r="BJR27" s="706"/>
      <c r="BJS27" s="706"/>
      <c r="BJT27" s="706"/>
      <c r="BJU27" s="706" t="s">
        <v>1426</v>
      </c>
      <c r="BJV27" s="706"/>
      <c r="BJW27" s="706"/>
      <c r="BJX27" s="706"/>
      <c r="BJY27" s="706"/>
      <c r="BJZ27" s="706"/>
      <c r="BKA27" s="706"/>
      <c r="BKB27" s="706"/>
      <c r="BKC27" s="706" t="s">
        <v>1426</v>
      </c>
      <c r="BKD27" s="706"/>
      <c r="BKE27" s="706"/>
      <c r="BKF27" s="706"/>
      <c r="BKG27" s="706"/>
      <c r="BKH27" s="706"/>
      <c r="BKI27" s="706"/>
      <c r="BKJ27" s="706"/>
      <c r="BKK27" s="706" t="s">
        <v>1426</v>
      </c>
      <c r="BKL27" s="706"/>
      <c r="BKM27" s="706"/>
      <c r="BKN27" s="706"/>
      <c r="BKO27" s="706"/>
      <c r="BKP27" s="706"/>
      <c r="BKQ27" s="706"/>
      <c r="BKR27" s="706"/>
      <c r="BKS27" s="706" t="s">
        <v>1426</v>
      </c>
      <c r="BKT27" s="706"/>
      <c r="BKU27" s="706"/>
      <c r="BKV27" s="706"/>
      <c r="BKW27" s="706"/>
      <c r="BKX27" s="706"/>
      <c r="BKY27" s="706"/>
      <c r="BKZ27" s="706"/>
      <c r="BLA27" s="706" t="s">
        <v>1426</v>
      </c>
      <c r="BLB27" s="706"/>
      <c r="BLC27" s="706"/>
      <c r="BLD27" s="706"/>
      <c r="BLE27" s="706"/>
      <c r="BLF27" s="706"/>
      <c r="BLG27" s="706"/>
      <c r="BLH27" s="706"/>
      <c r="BLI27" s="706" t="s">
        <v>1426</v>
      </c>
      <c r="BLJ27" s="706"/>
      <c r="BLK27" s="706"/>
      <c r="BLL27" s="706"/>
      <c r="BLM27" s="706"/>
      <c r="BLN27" s="706"/>
      <c r="BLO27" s="706"/>
      <c r="BLP27" s="706"/>
      <c r="BLQ27" s="706" t="s">
        <v>1426</v>
      </c>
      <c r="BLR27" s="706"/>
      <c r="BLS27" s="706"/>
      <c r="BLT27" s="706"/>
      <c r="BLU27" s="706"/>
      <c r="BLV27" s="706"/>
      <c r="BLW27" s="706"/>
      <c r="BLX27" s="706"/>
      <c r="BLY27" s="706" t="s">
        <v>1426</v>
      </c>
      <c r="BLZ27" s="706"/>
      <c r="BMA27" s="706"/>
      <c r="BMB27" s="706"/>
      <c r="BMC27" s="706"/>
      <c r="BMD27" s="706"/>
      <c r="BME27" s="706"/>
      <c r="BMF27" s="706"/>
      <c r="BMG27" s="706" t="s">
        <v>1426</v>
      </c>
      <c r="BMH27" s="706"/>
      <c r="BMI27" s="706"/>
      <c r="BMJ27" s="706"/>
      <c r="BMK27" s="706"/>
      <c r="BML27" s="706"/>
      <c r="BMM27" s="706"/>
      <c r="BMN27" s="706"/>
      <c r="BMO27" s="706" t="s">
        <v>1426</v>
      </c>
      <c r="BMP27" s="706"/>
      <c r="BMQ27" s="706"/>
      <c r="BMR27" s="706"/>
      <c r="BMS27" s="706"/>
      <c r="BMT27" s="706"/>
      <c r="BMU27" s="706"/>
      <c r="BMV27" s="706"/>
      <c r="BMW27" s="706" t="s">
        <v>1426</v>
      </c>
      <c r="BMX27" s="706"/>
      <c r="BMY27" s="706"/>
      <c r="BMZ27" s="706"/>
      <c r="BNA27" s="706"/>
      <c r="BNB27" s="706"/>
      <c r="BNC27" s="706"/>
      <c r="BND27" s="706"/>
      <c r="BNE27" s="706" t="s">
        <v>1426</v>
      </c>
      <c r="BNF27" s="706"/>
      <c r="BNG27" s="706"/>
      <c r="BNH27" s="706"/>
      <c r="BNI27" s="706"/>
      <c r="BNJ27" s="706"/>
      <c r="BNK27" s="706"/>
      <c r="BNL27" s="706"/>
      <c r="BNM27" s="706" t="s">
        <v>1426</v>
      </c>
      <c r="BNN27" s="706"/>
      <c r="BNO27" s="706"/>
      <c r="BNP27" s="706"/>
      <c r="BNQ27" s="706"/>
      <c r="BNR27" s="706"/>
      <c r="BNS27" s="706"/>
      <c r="BNT27" s="706"/>
      <c r="BNU27" s="706" t="s">
        <v>1426</v>
      </c>
      <c r="BNV27" s="706"/>
      <c r="BNW27" s="706"/>
      <c r="BNX27" s="706"/>
      <c r="BNY27" s="706"/>
      <c r="BNZ27" s="706"/>
      <c r="BOA27" s="706"/>
      <c r="BOB27" s="706"/>
      <c r="BOC27" s="706" t="s">
        <v>1426</v>
      </c>
      <c r="BOD27" s="706"/>
      <c r="BOE27" s="706"/>
      <c r="BOF27" s="706"/>
      <c r="BOG27" s="706"/>
      <c r="BOH27" s="706"/>
      <c r="BOI27" s="706"/>
      <c r="BOJ27" s="706"/>
      <c r="BOK27" s="706" t="s">
        <v>1426</v>
      </c>
      <c r="BOL27" s="706"/>
      <c r="BOM27" s="706"/>
      <c r="BON27" s="706"/>
      <c r="BOO27" s="706"/>
      <c r="BOP27" s="706"/>
      <c r="BOQ27" s="706"/>
      <c r="BOR27" s="706"/>
      <c r="BOS27" s="706" t="s">
        <v>1426</v>
      </c>
      <c r="BOT27" s="706"/>
      <c r="BOU27" s="706"/>
      <c r="BOV27" s="706"/>
      <c r="BOW27" s="706"/>
      <c r="BOX27" s="706"/>
      <c r="BOY27" s="706"/>
      <c r="BOZ27" s="706"/>
      <c r="BPA27" s="706" t="s">
        <v>1426</v>
      </c>
      <c r="BPB27" s="706"/>
      <c r="BPC27" s="706"/>
      <c r="BPD27" s="706"/>
      <c r="BPE27" s="706"/>
      <c r="BPF27" s="706"/>
      <c r="BPG27" s="706"/>
      <c r="BPH27" s="706"/>
      <c r="BPI27" s="706" t="s">
        <v>1426</v>
      </c>
      <c r="BPJ27" s="706"/>
      <c r="BPK27" s="706"/>
      <c r="BPL27" s="706"/>
      <c r="BPM27" s="706"/>
      <c r="BPN27" s="706"/>
      <c r="BPO27" s="706"/>
      <c r="BPP27" s="706"/>
      <c r="BPQ27" s="706" t="s">
        <v>1426</v>
      </c>
      <c r="BPR27" s="706"/>
      <c r="BPS27" s="706"/>
      <c r="BPT27" s="706"/>
      <c r="BPU27" s="706"/>
      <c r="BPV27" s="706"/>
      <c r="BPW27" s="706"/>
      <c r="BPX27" s="706"/>
      <c r="BPY27" s="706" t="s">
        <v>1426</v>
      </c>
      <c r="BPZ27" s="706"/>
      <c r="BQA27" s="706"/>
      <c r="BQB27" s="706"/>
      <c r="BQC27" s="706"/>
      <c r="BQD27" s="706"/>
      <c r="BQE27" s="706"/>
      <c r="BQF27" s="706"/>
      <c r="BQG27" s="706" t="s">
        <v>1426</v>
      </c>
      <c r="BQH27" s="706"/>
      <c r="BQI27" s="706"/>
      <c r="BQJ27" s="706"/>
      <c r="BQK27" s="706"/>
      <c r="BQL27" s="706"/>
      <c r="BQM27" s="706"/>
      <c r="BQN27" s="706"/>
      <c r="BQO27" s="706" t="s">
        <v>1426</v>
      </c>
      <c r="BQP27" s="706"/>
      <c r="BQQ27" s="706"/>
      <c r="BQR27" s="706"/>
      <c r="BQS27" s="706"/>
      <c r="BQT27" s="706"/>
      <c r="BQU27" s="706"/>
      <c r="BQV27" s="706"/>
      <c r="BQW27" s="706" t="s">
        <v>1426</v>
      </c>
      <c r="BQX27" s="706"/>
      <c r="BQY27" s="706"/>
      <c r="BQZ27" s="706"/>
      <c r="BRA27" s="706"/>
      <c r="BRB27" s="706"/>
      <c r="BRC27" s="706"/>
      <c r="BRD27" s="706"/>
      <c r="BRE27" s="706" t="s">
        <v>1426</v>
      </c>
      <c r="BRF27" s="706"/>
      <c r="BRG27" s="706"/>
      <c r="BRH27" s="706"/>
      <c r="BRI27" s="706"/>
      <c r="BRJ27" s="706"/>
      <c r="BRK27" s="706"/>
      <c r="BRL27" s="706"/>
      <c r="BRM27" s="706" t="s">
        <v>1426</v>
      </c>
      <c r="BRN27" s="706"/>
      <c r="BRO27" s="706"/>
      <c r="BRP27" s="706"/>
      <c r="BRQ27" s="706"/>
      <c r="BRR27" s="706"/>
      <c r="BRS27" s="706"/>
      <c r="BRT27" s="706"/>
      <c r="BRU27" s="706" t="s">
        <v>1426</v>
      </c>
      <c r="BRV27" s="706"/>
      <c r="BRW27" s="706"/>
      <c r="BRX27" s="706"/>
      <c r="BRY27" s="706"/>
      <c r="BRZ27" s="706"/>
      <c r="BSA27" s="706"/>
      <c r="BSB27" s="706"/>
      <c r="BSC27" s="706" t="s">
        <v>1426</v>
      </c>
      <c r="BSD27" s="706"/>
      <c r="BSE27" s="706"/>
      <c r="BSF27" s="706"/>
      <c r="BSG27" s="706"/>
      <c r="BSH27" s="706"/>
      <c r="BSI27" s="706"/>
      <c r="BSJ27" s="706"/>
      <c r="BSK27" s="706" t="s">
        <v>1426</v>
      </c>
      <c r="BSL27" s="706"/>
      <c r="BSM27" s="706"/>
      <c r="BSN27" s="706"/>
      <c r="BSO27" s="706"/>
      <c r="BSP27" s="706"/>
      <c r="BSQ27" s="706"/>
      <c r="BSR27" s="706"/>
      <c r="BSS27" s="706" t="s">
        <v>1426</v>
      </c>
      <c r="BST27" s="706"/>
      <c r="BSU27" s="706"/>
      <c r="BSV27" s="706"/>
      <c r="BSW27" s="706"/>
      <c r="BSX27" s="706"/>
      <c r="BSY27" s="706"/>
      <c r="BSZ27" s="706"/>
      <c r="BTA27" s="706" t="s">
        <v>1426</v>
      </c>
      <c r="BTB27" s="706"/>
      <c r="BTC27" s="706"/>
      <c r="BTD27" s="706"/>
      <c r="BTE27" s="706"/>
      <c r="BTF27" s="706"/>
      <c r="BTG27" s="706"/>
      <c r="BTH27" s="706"/>
      <c r="BTI27" s="706" t="s">
        <v>1426</v>
      </c>
      <c r="BTJ27" s="706"/>
      <c r="BTK27" s="706"/>
      <c r="BTL27" s="706"/>
      <c r="BTM27" s="706"/>
      <c r="BTN27" s="706"/>
      <c r="BTO27" s="706"/>
      <c r="BTP27" s="706"/>
      <c r="BTQ27" s="706" t="s">
        <v>1426</v>
      </c>
      <c r="BTR27" s="706"/>
      <c r="BTS27" s="706"/>
      <c r="BTT27" s="706"/>
      <c r="BTU27" s="706"/>
      <c r="BTV27" s="706"/>
      <c r="BTW27" s="706"/>
      <c r="BTX27" s="706"/>
      <c r="BTY27" s="706" t="s">
        <v>1426</v>
      </c>
      <c r="BTZ27" s="706"/>
      <c r="BUA27" s="706"/>
      <c r="BUB27" s="706"/>
      <c r="BUC27" s="706"/>
      <c r="BUD27" s="706"/>
      <c r="BUE27" s="706"/>
      <c r="BUF27" s="706"/>
      <c r="BUG27" s="706" t="s">
        <v>1426</v>
      </c>
      <c r="BUH27" s="706"/>
      <c r="BUI27" s="706"/>
      <c r="BUJ27" s="706"/>
      <c r="BUK27" s="706"/>
      <c r="BUL27" s="706"/>
      <c r="BUM27" s="706"/>
      <c r="BUN27" s="706"/>
      <c r="BUO27" s="706" t="s">
        <v>1426</v>
      </c>
      <c r="BUP27" s="706"/>
      <c r="BUQ27" s="706"/>
      <c r="BUR27" s="706"/>
      <c r="BUS27" s="706"/>
      <c r="BUT27" s="706"/>
      <c r="BUU27" s="706"/>
      <c r="BUV27" s="706"/>
      <c r="BUW27" s="706" t="s">
        <v>1426</v>
      </c>
      <c r="BUX27" s="706"/>
      <c r="BUY27" s="706"/>
      <c r="BUZ27" s="706"/>
      <c r="BVA27" s="706"/>
      <c r="BVB27" s="706"/>
      <c r="BVC27" s="706"/>
      <c r="BVD27" s="706"/>
      <c r="BVE27" s="706" t="s">
        <v>1426</v>
      </c>
      <c r="BVF27" s="706"/>
      <c r="BVG27" s="706"/>
      <c r="BVH27" s="706"/>
      <c r="BVI27" s="706"/>
      <c r="BVJ27" s="706"/>
      <c r="BVK27" s="706"/>
      <c r="BVL27" s="706"/>
      <c r="BVM27" s="706" t="s">
        <v>1426</v>
      </c>
      <c r="BVN27" s="706"/>
      <c r="BVO27" s="706"/>
      <c r="BVP27" s="706"/>
      <c r="BVQ27" s="706"/>
      <c r="BVR27" s="706"/>
      <c r="BVS27" s="706"/>
      <c r="BVT27" s="706"/>
      <c r="BVU27" s="706" t="s">
        <v>1426</v>
      </c>
      <c r="BVV27" s="706"/>
      <c r="BVW27" s="706"/>
      <c r="BVX27" s="706"/>
      <c r="BVY27" s="706"/>
      <c r="BVZ27" s="706"/>
      <c r="BWA27" s="706"/>
      <c r="BWB27" s="706"/>
      <c r="BWC27" s="706" t="s">
        <v>1426</v>
      </c>
      <c r="BWD27" s="706"/>
      <c r="BWE27" s="706"/>
      <c r="BWF27" s="706"/>
      <c r="BWG27" s="706"/>
      <c r="BWH27" s="706"/>
      <c r="BWI27" s="706"/>
      <c r="BWJ27" s="706"/>
      <c r="BWK27" s="706" t="s">
        <v>1426</v>
      </c>
      <c r="BWL27" s="706"/>
      <c r="BWM27" s="706"/>
      <c r="BWN27" s="706"/>
      <c r="BWO27" s="706"/>
      <c r="BWP27" s="706"/>
      <c r="BWQ27" s="706"/>
      <c r="BWR27" s="706"/>
      <c r="BWS27" s="706" t="s">
        <v>1426</v>
      </c>
      <c r="BWT27" s="706"/>
      <c r="BWU27" s="706"/>
      <c r="BWV27" s="706"/>
      <c r="BWW27" s="706"/>
      <c r="BWX27" s="706"/>
      <c r="BWY27" s="706"/>
      <c r="BWZ27" s="706"/>
      <c r="BXA27" s="706" t="s">
        <v>1426</v>
      </c>
      <c r="BXB27" s="706"/>
      <c r="BXC27" s="706"/>
      <c r="BXD27" s="706"/>
      <c r="BXE27" s="706"/>
      <c r="BXF27" s="706"/>
      <c r="BXG27" s="706"/>
      <c r="BXH27" s="706"/>
      <c r="BXI27" s="706" t="s">
        <v>1426</v>
      </c>
      <c r="BXJ27" s="706"/>
      <c r="BXK27" s="706"/>
      <c r="BXL27" s="706"/>
      <c r="BXM27" s="706"/>
      <c r="BXN27" s="706"/>
      <c r="BXO27" s="706"/>
      <c r="BXP27" s="706"/>
      <c r="BXQ27" s="706" t="s">
        <v>1426</v>
      </c>
      <c r="BXR27" s="706"/>
      <c r="BXS27" s="706"/>
      <c r="BXT27" s="706"/>
      <c r="BXU27" s="706"/>
      <c r="BXV27" s="706"/>
      <c r="BXW27" s="706"/>
      <c r="BXX27" s="706"/>
      <c r="BXY27" s="706" t="s">
        <v>1426</v>
      </c>
      <c r="BXZ27" s="706"/>
      <c r="BYA27" s="706"/>
      <c r="BYB27" s="706"/>
      <c r="BYC27" s="706"/>
      <c r="BYD27" s="706"/>
      <c r="BYE27" s="706"/>
      <c r="BYF27" s="706"/>
      <c r="BYG27" s="706" t="s">
        <v>1426</v>
      </c>
      <c r="BYH27" s="706"/>
      <c r="BYI27" s="706"/>
      <c r="BYJ27" s="706"/>
      <c r="BYK27" s="706"/>
      <c r="BYL27" s="706"/>
      <c r="BYM27" s="706"/>
      <c r="BYN27" s="706"/>
      <c r="BYO27" s="706" t="s">
        <v>1426</v>
      </c>
      <c r="BYP27" s="706"/>
      <c r="BYQ27" s="706"/>
      <c r="BYR27" s="706"/>
      <c r="BYS27" s="706"/>
      <c r="BYT27" s="706"/>
      <c r="BYU27" s="706"/>
      <c r="BYV27" s="706"/>
      <c r="BYW27" s="706" t="s">
        <v>1426</v>
      </c>
      <c r="BYX27" s="706"/>
      <c r="BYY27" s="706"/>
      <c r="BYZ27" s="706"/>
      <c r="BZA27" s="706"/>
      <c r="BZB27" s="706"/>
      <c r="BZC27" s="706"/>
      <c r="BZD27" s="706"/>
      <c r="BZE27" s="706" t="s">
        <v>1426</v>
      </c>
      <c r="BZF27" s="706"/>
      <c r="BZG27" s="706"/>
      <c r="BZH27" s="706"/>
      <c r="BZI27" s="706"/>
      <c r="BZJ27" s="706"/>
      <c r="BZK27" s="706"/>
      <c r="BZL27" s="706"/>
      <c r="BZM27" s="706" t="s">
        <v>1426</v>
      </c>
      <c r="BZN27" s="706"/>
      <c r="BZO27" s="706"/>
      <c r="BZP27" s="706"/>
      <c r="BZQ27" s="706"/>
      <c r="BZR27" s="706"/>
      <c r="BZS27" s="706"/>
      <c r="BZT27" s="706"/>
      <c r="BZU27" s="706" t="s">
        <v>1426</v>
      </c>
      <c r="BZV27" s="706"/>
      <c r="BZW27" s="706"/>
      <c r="BZX27" s="706"/>
      <c r="BZY27" s="706"/>
      <c r="BZZ27" s="706"/>
      <c r="CAA27" s="706"/>
      <c r="CAB27" s="706"/>
      <c r="CAC27" s="706" t="s">
        <v>1426</v>
      </c>
      <c r="CAD27" s="706"/>
      <c r="CAE27" s="706"/>
      <c r="CAF27" s="706"/>
      <c r="CAG27" s="706"/>
      <c r="CAH27" s="706"/>
      <c r="CAI27" s="706"/>
      <c r="CAJ27" s="706"/>
      <c r="CAK27" s="706" t="s">
        <v>1426</v>
      </c>
      <c r="CAL27" s="706"/>
      <c r="CAM27" s="706"/>
      <c r="CAN27" s="706"/>
      <c r="CAO27" s="706"/>
      <c r="CAP27" s="706"/>
      <c r="CAQ27" s="706"/>
      <c r="CAR27" s="706"/>
      <c r="CAS27" s="706" t="s">
        <v>1426</v>
      </c>
      <c r="CAT27" s="706"/>
      <c r="CAU27" s="706"/>
      <c r="CAV27" s="706"/>
      <c r="CAW27" s="706"/>
      <c r="CAX27" s="706"/>
      <c r="CAY27" s="706"/>
      <c r="CAZ27" s="706"/>
      <c r="CBA27" s="706" t="s">
        <v>1426</v>
      </c>
      <c r="CBB27" s="706"/>
      <c r="CBC27" s="706"/>
      <c r="CBD27" s="706"/>
      <c r="CBE27" s="706"/>
      <c r="CBF27" s="706"/>
      <c r="CBG27" s="706"/>
      <c r="CBH27" s="706"/>
      <c r="CBI27" s="706" t="s">
        <v>1426</v>
      </c>
      <c r="CBJ27" s="706"/>
      <c r="CBK27" s="706"/>
      <c r="CBL27" s="706"/>
      <c r="CBM27" s="706"/>
      <c r="CBN27" s="706"/>
      <c r="CBO27" s="706"/>
      <c r="CBP27" s="706"/>
      <c r="CBQ27" s="706" t="s">
        <v>1426</v>
      </c>
      <c r="CBR27" s="706"/>
      <c r="CBS27" s="706"/>
      <c r="CBT27" s="706"/>
      <c r="CBU27" s="706"/>
      <c r="CBV27" s="706"/>
      <c r="CBW27" s="706"/>
      <c r="CBX27" s="706"/>
      <c r="CBY27" s="706" t="s">
        <v>1426</v>
      </c>
      <c r="CBZ27" s="706"/>
      <c r="CCA27" s="706"/>
      <c r="CCB27" s="706"/>
      <c r="CCC27" s="706"/>
      <c r="CCD27" s="706"/>
      <c r="CCE27" s="706"/>
      <c r="CCF27" s="706"/>
      <c r="CCG27" s="706" t="s">
        <v>1426</v>
      </c>
      <c r="CCH27" s="706"/>
      <c r="CCI27" s="706"/>
      <c r="CCJ27" s="706"/>
      <c r="CCK27" s="706"/>
      <c r="CCL27" s="706"/>
      <c r="CCM27" s="706"/>
      <c r="CCN27" s="706"/>
      <c r="CCO27" s="706" t="s">
        <v>1426</v>
      </c>
      <c r="CCP27" s="706"/>
      <c r="CCQ27" s="706"/>
      <c r="CCR27" s="706"/>
      <c r="CCS27" s="706"/>
      <c r="CCT27" s="706"/>
      <c r="CCU27" s="706"/>
      <c r="CCV27" s="706"/>
      <c r="CCW27" s="706" t="s">
        <v>1426</v>
      </c>
      <c r="CCX27" s="706"/>
      <c r="CCY27" s="706"/>
      <c r="CCZ27" s="706"/>
      <c r="CDA27" s="706"/>
      <c r="CDB27" s="706"/>
      <c r="CDC27" s="706"/>
      <c r="CDD27" s="706"/>
      <c r="CDE27" s="706" t="s">
        <v>1426</v>
      </c>
      <c r="CDF27" s="706"/>
      <c r="CDG27" s="706"/>
      <c r="CDH27" s="706"/>
      <c r="CDI27" s="706"/>
      <c r="CDJ27" s="706"/>
      <c r="CDK27" s="706"/>
      <c r="CDL27" s="706"/>
      <c r="CDM27" s="706" t="s">
        <v>1426</v>
      </c>
      <c r="CDN27" s="706"/>
      <c r="CDO27" s="706"/>
      <c r="CDP27" s="706"/>
      <c r="CDQ27" s="706"/>
      <c r="CDR27" s="706"/>
      <c r="CDS27" s="706"/>
      <c r="CDT27" s="706"/>
      <c r="CDU27" s="706" t="s">
        <v>1426</v>
      </c>
      <c r="CDV27" s="706"/>
      <c r="CDW27" s="706"/>
      <c r="CDX27" s="706"/>
      <c r="CDY27" s="706"/>
      <c r="CDZ27" s="706"/>
      <c r="CEA27" s="706"/>
      <c r="CEB27" s="706"/>
      <c r="CEC27" s="706" t="s">
        <v>1426</v>
      </c>
      <c r="CED27" s="706"/>
      <c r="CEE27" s="706"/>
      <c r="CEF27" s="706"/>
      <c r="CEG27" s="706"/>
      <c r="CEH27" s="706"/>
      <c r="CEI27" s="706"/>
      <c r="CEJ27" s="706"/>
      <c r="CEK27" s="706" t="s">
        <v>1426</v>
      </c>
      <c r="CEL27" s="706"/>
      <c r="CEM27" s="706"/>
      <c r="CEN27" s="706"/>
      <c r="CEO27" s="706"/>
      <c r="CEP27" s="706"/>
      <c r="CEQ27" s="706"/>
      <c r="CER27" s="706"/>
      <c r="CES27" s="706" t="s">
        <v>1426</v>
      </c>
      <c r="CET27" s="706"/>
      <c r="CEU27" s="706"/>
      <c r="CEV27" s="706"/>
      <c r="CEW27" s="706"/>
      <c r="CEX27" s="706"/>
      <c r="CEY27" s="706"/>
      <c r="CEZ27" s="706"/>
      <c r="CFA27" s="706" t="s">
        <v>1426</v>
      </c>
      <c r="CFB27" s="706"/>
      <c r="CFC27" s="706"/>
      <c r="CFD27" s="706"/>
      <c r="CFE27" s="706"/>
      <c r="CFF27" s="706"/>
      <c r="CFG27" s="706"/>
      <c r="CFH27" s="706"/>
      <c r="CFI27" s="706" t="s">
        <v>1426</v>
      </c>
      <c r="CFJ27" s="706"/>
      <c r="CFK27" s="706"/>
      <c r="CFL27" s="706"/>
      <c r="CFM27" s="706"/>
      <c r="CFN27" s="706"/>
      <c r="CFO27" s="706"/>
      <c r="CFP27" s="706"/>
      <c r="CFQ27" s="706" t="s">
        <v>1426</v>
      </c>
      <c r="CFR27" s="706"/>
      <c r="CFS27" s="706"/>
      <c r="CFT27" s="706"/>
      <c r="CFU27" s="706"/>
      <c r="CFV27" s="706"/>
      <c r="CFW27" s="706"/>
      <c r="CFX27" s="706"/>
      <c r="CFY27" s="706" t="s">
        <v>1426</v>
      </c>
      <c r="CFZ27" s="706"/>
      <c r="CGA27" s="706"/>
      <c r="CGB27" s="706"/>
      <c r="CGC27" s="706"/>
      <c r="CGD27" s="706"/>
      <c r="CGE27" s="706"/>
      <c r="CGF27" s="706"/>
      <c r="CGG27" s="706" t="s">
        <v>1426</v>
      </c>
      <c r="CGH27" s="706"/>
      <c r="CGI27" s="706"/>
      <c r="CGJ27" s="706"/>
      <c r="CGK27" s="706"/>
      <c r="CGL27" s="706"/>
      <c r="CGM27" s="706"/>
      <c r="CGN27" s="706"/>
      <c r="CGO27" s="706" t="s">
        <v>1426</v>
      </c>
      <c r="CGP27" s="706"/>
      <c r="CGQ27" s="706"/>
      <c r="CGR27" s="706"/>
      <c r="CGS27" s="706"/>
      <c r="CGT27" s="706"/>
      <c r="CGU27" s="706"/>
      <c r="CGV27" s="706"/>
      <c r="CGW27" s="706" t="s">
        <v>1426</v>
      </c>
      <c r="CGX27" s="706"/>
      <c r="CGY27" s="706"/>
      <c r="CGZ27" s="706"/>
      <c r="CHA27" s="706"/>
      <c r="CHB27" s="706"/>
      <c r="CHC27" s="706"/>
      <c r="CHD27" s="706"/>
      <c r="CHE27" s="706" t="s">
        <v>1426</v>
      </c>
      <c r="CHF27" s="706"/>
      <c r="CHG27" s="706"/>
      <c r="CHH27" s="706"/>
      <c r="CHI27" s="706"/>
      <c r="CHJ27" s="706"/>
      <c r="CHK27" s="706"/>
      <c r="CHL27" s="706"/>
      <c r="CHM27" s="706" t="s">
        <v>1426</v>
      </c>
      <c r="CHN27" s="706"/>
      <c r="CHO27" s="706"/>
      <c r="CHP27" s="706"/>
      <c r="CHQ27" s="706"/>
      <c r="CHR27" s="706"/>
      <c r="CHS27" s="706"/>
      <c r="CHT27" s="706"/>
      <c r="CHU27" s="706" t="s">
        <v>1426</v>
      </c>
      <c r="CHV27" s="706"/>
      <c r="CHW27" s="706"/>
      <c r="CHX27" s="706"/>
      <c r="CHY27" s="706"/>
      <c r="CHZ27" s="706"/>
      <c r="CIA27" s="706"/>
      <c r="CIB27" s="706"/>
      <c r="CIC27" s="706" t="s">
        <v>1426</v>
      </c>
      <c r="CID27" s="706"/>
      <c r="CIE27" s="706"/>
      <c r="CIF27" s="706"/>
      <c r="CIG27" s="706"/>
      <c r="CIH27" s="706"/>
      <c r="CII27" s="706"/>
      <c r="CIJ27" s="706"/>
      <c r="CIK27" s="706" t="s">
        <v>1426</v>
      </c>
      <c r="CIL27" s="706"/>
      <c r="CIM27" s="706"/>
      <c r="CIN27" s="706"/>
      <c r="CIO27" s="706"/>
      <c r="CIP27" s="706"/>
      <c r="CIQ27" s="706"/>
      <c r="CIR27" s="706"/>
      <c r="CIS27" s="706" t="s">
        <v>1426</v>
      </c>
      <c r="CIT27" s="706"/>
      <c r="CIU27" s="706"/>
      <c r="CIV27" s="706"/>
      <c r="CIW27" s="706"/>
      <c r="CIX27" s="706"/>
      <c r="CIY27" s="706"/>
      <c r="CIZ27" s="706"/>
      <c r="CJA27" s="706" t="s">
        <v>1426</v>
      </c>
      <c r="CJB27" s="706"/>
      <c r="CJC27" s="706"/>
      <c r="CJD27" s="706"/>
      <c r="CJE27" s="706"/>
      <c r="CJF27" s="706"/>
      <c r="CJG27" s="706"/>
      <c r="CJH27" s="706"/>
      <c r="CJI27" s="706" t="s">
        <v>1426</v>
      </c>
      <c r="CJJ27" s="706"/>
      <c r="CJK27" s="706"/>
      <c r="CJL27" s="706"/>
      <c r="CJM27" s="706"/>
      <c r="CJN27" s="706"/>
      <c r="CJO27" s="706"/>
      <c r="CJP27" s="706"/>
      <c r="CJQ27" s="706" t="s">
        <v>1426</v>
      </c>
      <c r="CJR27" s="706"/>
      <c r="CJS27" s="706"/>
      <c r="CJT27" s="706"/>
      <c r="CJU27" s="706"/>
      <c r="CJV27" s="706"/>
      <c r="CJW27" s="706"/>
      <c r="CJX27" s="706"/>
      <c r="CJY27" s="706" t="s">
        <v>1426</v>
      </c>
      <c r="CJZ27" s="706"/>
      <c r="CKA27" s="706"/>
      <c r="CKB27" s="706"/>
      <c r="CKC27" s="706"/>
      <c r="CKD27" s="706"/>
      <c r="CKE27" s="706"/>
      <c r="CKF27" s="706"/>
      <c r="CKG27" s="706" t="s">
        <v>1426</v>
      </c>
      <c r="CKH27" s="706"/>
      <c r="CKI27" s="706"/>
      <c r="CKJ27" s="706"/>
      <c r="CKK27" s="706"/>
      <c r="CKL27" s="706"/>
      <c r="CKM27" s="706"/>
      <c r="CKN27" s="706"/>
      <c r="CKO27" s="706" t="s">
        <v>1426</v>
      </c>
      <c r="CKP27" s="706"/>
      <c r="CKQ27" s="706"/>
      <c r="CKR27" s="706"/>
      <c r="CKS27" s="706"/>
      <c r="CKT27" s="706"/>
      <c r="CKU27" s="706"/>
      <c r="CKV27" s="706"/>
      <c r="CKW27" s="706" t="s">
        <v>1426</v>
      </c>
      <c r="CKX27" s="706"/>
      <c r="CKY27" s="706"/>
      <c r="CKZ27" s="706"/>
      <c r="CLA27" s="706"/>
      <c r="CLB27" s="706"/>
      <c r="CLC27" s="706"/>
      <c r="CLD27" s="706"/>
      <c r="CLE27" s="706" t="s">
        <v>1426</v>
      </c>
      <c r="CLF27" s="706"/>
      <c r="CLG27" s="706"/>
      <c r="CLH27" s="706"/>
      <c r="CLI27" s="706"/>
      <c r="CLJ27" s="706"/>
      <c r="CLK27" s="706"/>
      <c r="CLL27" s="706"/>
      <c r="CLM27" s="706" t="s">
        <v>1426</v>
      </c>
      <c r="CLN27" s="706"/>
      <c r="CLO27" s="706"/>
      <c r="CLP27" s="706"/>
      <c r="CLQ27" s="706"/>
      <c r="CLR27" s="706"/>
      <c r="CLS27" s="706"/>
      <c r="CLT27" s="706"/>
      <c r="CLU27" s="706" t="s">
        <v>1426</v>
      </c>
      <c r="CLV27" s="706"/>
      <c r="CLW27" s="706"/>
      <c r="CLX27" s="706"/>
      <c r="CLY27" s="706"/>
      <c r="CLZ27" s="706"/>
      <c r="CMA27" s="706"/>
      <c r="CMB27" s="706"/>
      <c r="CMC27" s="706" t="s">
        <v>1426</v>
      </c>
      <c r="CMD27" s="706"/>
      <c r="CME27" s="706"/>
      <c r="CMF27" s="706"/>
      <c r="CMG27" s="706"/>
      <c r="CMH27" s="706"/>
      <c r="CMI27" s="706"/>
      <c r="CMJ27" s="706"/>
      <c r="CMK27" s="706" t="s">
        <v>1426</v>
      </c>
      <c r="CML27" s="706"/>
      <c r="CMM27" s="706"/>
      <c r="CMN27" s="706"/>
      <c r="CMO27" s="706"/>
      <c r="CMP27" s="706"/>
      <c r="CMQ27" s="706"/>
      <c r="CMR27" s="706"/>
      <c r="CMS27" s="706" t="s">
        <v>1426</v>
      </c>
      <c r="CMT27" s="706"/>
      <c r="CMU27" s="706"/>
      <c r="CMV27" s="706"/>
      <c r="CMW27" s="706"/>
      <c r="CMX27" s="706"/>
      <c r="CMY27" s="706"/>
      <c r="CMZ27" s="706"/>
      <c r="CNA27" s="706" t="s">
        <v>1426</v>
      </c>
      <c r="CNB27" s="706"/>
      <c r="CNC27" s="706"/>
      <c r="CND27" s="706"/>
      <c r="CNE27" s="706"/>
      <c r="CNF27" s="706"/>
      <c r="CNG27" s="706"/>
      <c r="CNH27" s="706"/>
      <c r="CNI27" s="706" t="s">
        <v>1426</v>
      </c>
      <c r="CNJ27" s="706"/>
      <c r="CNK27" s="706"/>
      <c r="CNL27" s="706"/>
      <c r="CNM27" s="706"/>
      <c r="CNN27" s="706"/>
      <c r="CNO27" s="706"/>
      <c r="CNP27" s="706"/>
      <c r="CNQ27" s="706" t="s">
        <v>1426</v>
      </c>
      <c r="CNR27" s="706"/>
      <c r="CNS27" s="706"/>
      <c r="CNT27" s="706"/>
      <c r="CNU27" s="706"/>
      <c r="CNV27" s="706"/>
      <c r="CNW27" s="706"/>
      <c r="CNX27" s="706"/>
      <c r="CNY27" s="706" t="s">
        <v>1426</v>
      </c>
      <c r="CNZ27" s="706"/>
      <c r="COA27" s="706"/>
      <c r="COB27" s="706"/>
      <c r="COC27" s="706"/>
      <c r="COD27" s="706"/>
      <c r="COE27" s="706"/>
      <c r="COF27" s="706"/>
      <c r="COG27" s="706" t="s">
        <v>1426</v>
      </c>
      <c r="COH27" s="706"/>
      <c r="COI27" s="706"/>
      <c r="COJ27" s="706"/>
      <c r="COK27" s="706"/>
      <c r="COL27" s="706"/>
      <c r="COM27" s="706"/>
      <c r="CON27" s="706"/>
      <c r="COO27" s="706" t="s">
        <v>1426</v>
      </c>
      <c r="COP27" s="706"/>
      <c r="COQ27" s="706"/>
      <c r="COR27" s="706"/>
      <c r="COS27" s="706"/>
      <c r="COT27" s="706"/>
      <c r="COU27" s="706"/>
      <c r="COV27" s="706"/>
      <c r="COW27" s="706" t="s">
        <v>1426</v>
      </c>
      <c r="COX27" s="706"/>
      <c r="COY27" s="706"/>
      <c r="COZ27" s="706"/>
      <c r="CPA27" s="706"/>
      <c r="CPB27" s="706"/>
      <c r="CPC27" s="706"/>
      <c r="CPD27" s="706"/>
      <c r="CPE27" s="706" t="s">
        <v>1426</v>
      </c>
      <c r="CPF27" s="706"/>
      <c r="CPG27" s="706"/>
      <c r="CPH27" s="706"/>
      <c r="CPI27" s="706"/>
      <c r="CPJ27" s="706"/>
      <c r="CPK27" s="706"/>
      <c r="CPL27" s="706"/>
      <c r="CPM27" s="706" t="s">
        <v>1426</v>
      </c>
      <c r="CPN27" s="706"/>
      <c r="CPO27" s="706"/>
      <c r="CPP27" s="706"/>
      <c r="CPQ27" s="706"/>
      <c r="CPR27" s="706"/>
      <c r="CPS27" s="706"/>
      <c r="CPT27" s="706"/>
      <c r="CPU27" s="706" t="s">
        <v>1426</v>
      </c>
      <c r="CPV27" s="706"/>
      <c r="CPW27" s="706"/>
      <c r="CPX27" s="706"/>
      <c r="CPY27" s="706"/>
      <c r="CPZ27" s="706"/>
      <c r="CQA27" s="706"/>
      <c r="CQB27" s="706"/>
      <c r="CQC27" s="706" t="s">
        <v>1426</v>
      </c>
      <c r="CQD27" s="706"/>
      <c r="CQE27" s="706"/>
      <c r="CQF27" s="706"/>
      <c r="CQG27" s="706"/>
      <c r="CQH27" s="706"/>
      <c r="CQI27" s="706"/>
      <c r="CQJ27" s="706"/>
      <c r="CQK27" s="706" t="s">
        <v>1426</v>
      </c>
      <c r="CQL27" s="706"/>
      <c r="CQM27" s="706"/>
      <c r="CQN27" s="706"/>
      <c r="CQO27" s="706"/>
      <c r="CQP27" s="706"/>
      <c r="CQQ27" s="706"/>
      <c r="CQR27" s="706"/>
      <c r="CQS27" s="706" t="s">
        <v>1426</v>
      </c>
      <c r="CQT27" s="706"/>
      <c r="CQU27" s="706"/>
      <c r="CQV27" s="706"/>
      <c r="CQW27" s="706"/>
      <c r="CQX27" s="706"/>
      <c r="CQY27" s="706"/>
      <c r="CQZ27" s="706"/>
      <c r="CRA27" s="706" t="s">
        <v>1426</v>
      </c>
      <c r="CRB27" s="706"/>
      <c r="CRC27" s="706"/>
      <c r="CRD27" s="706"/>
      <c r="CRE27" s="706"/>
      <c r="CRF27" s="706"/>
      <c r="CRG27" s="706"/>
      <c r="CRH27" s="706"/>
      <c r="CRI27" s="706" t="s">
        <v>1426</v>
      </c>
      <c r="CRJ27" s="706"/>
      <c r="CRK27" s="706"/>
      <c r="CRL27" s="706"/>
      <c r="CRM27" s="706"/>
      <c r="CRN27" s="706"/>
      <c r="CRO27" s="706"/>
      <c r="CRP27" s="706"/>
      <c r="CRQ27" s="706" t="s">
        <v>1426</v>
      </c>
      <c r="CRR27" s="706"/>
      <c r="CRS27" s="706"/>
      <c r="CRT27" s="706"/>
      <c r="CRU27" s="706"/>
      <c r="CRV27" s="706"/>
      <c r="CRW27" s="706"/>
      <c r="CRX27" s="706"/>
      <c r="CRY27" s="706" t="s">
        <v>1426</v>
      </c>
      <c r="CRZ27" s="706"/>
      <c r="CSA27" s="706"/>
      <c r="CSB27" s="706"/>
      <c r="CSC27" s="706"/>
      <c r="CSD27" s="706"/>
      <c r="CSE27" s="706"/>
      <c r="CSF27" s="706"/>
      <c r="CSG27" s="706" t="s">
        <v>1426</v>
      </c>
      <c r="CSH27" s="706"/>
      <c r="CSI27" s="706"/>
      <c r="CSJ27" s="706"/>
      <c r="CSK27" s="706"/>
      <c r="CSL27" s="706"/>
      <c r="CSM27" s="706"/>
      <c r="CSN27" s="706"/>
      <c r="CSO27" s="706" t="s">
        <v>1426</v>
      </c>
      <c r="CSP27" s="706"/>
      <c r="CSQ27" s="706"/>
      <c r="CSR27" s="706"/>
      <c r="CSS27" s="706"/>
      <c r="CST27" s="706"/>
      <c r="CSU27" s="706"/>
      <c r="CSV27" s="706"/>
      <c r="CSW27" s="706" t="s">
        <v>1426</v>
      </c>
      <c r="CSX27" s="706"/>
      <c r="CSY27" s="706"/>
      <c r="CSZ27" s="706"/>
      <c r="CTA27" s="706"/>
      <c r="CTB27" s="706"/>
      <c r="CTC27" s="706"/>
      <c r="CTD27" s="706"/>
      <c r="CTE27" s="706" t="s">
        <v>1426</v>
      </c>
      <c r="CTF27" s="706"/>
      <c r="CTG27" s="706"/>
      <c r="CTH27" s="706"/>
      <c r="CTI27" s="706"/>
      <c r="CTJ27" s="706"/>
      <c r="CTK27" s="706"/>
      <c r="CTL27" s="706"/>
      <c r="CTM27" s="706" t="s">
        <v>1426</v>
      </c>
      <c r="CTN27" s="706"/>
      <c r="CTO27" s="706"/>
      <c r="CTP27" s="706"/>
      <c r="CTQ27" s="706"/>
      <c r="CTR27" s="706"/>
      <c r="CTS27" s="706"/>
      <c r="CTT27" s="706"/>
      <c r="CTU27" s="706" t="s">
        <v>1426</v>
      </c>
      <c r="CTV27" s="706"/>
      <c r="CTW27" s="706"/>
      <c r="CTX27" s="706"/>
      <c r="CTY27" s="706"/>
      <c r="CTZ27" s="706"/>
      <c r="CUA27" s="706"/>
      <c r="CUB27" s="706"/>
      <c r="CUC27" s="706" t="s">
        <v>1426</v>
      </c>
      <c r="CUD27" s="706"/>
      <c r="CUE27" s="706"/>
      <c r="CUF27" s="706"/>
      <c r="CUG27" s="706"/>
      <c r="CUH27" s="706"/>
      <c r="CUI27" s="706"/>
      <c r="CUJ27" s="706"/>
      <c r="CUK27" s="706" t="s">
        <v>1426</v>
      </c>
      <c r="CUL27" s="706"/>
      <c r="CUM27" s="706"/>
      <c r="CUN27" s="706"/>
      <c r="CUO27" s="706"/>
      <c r="CUP27" s="706"/>
      <c r="CUQ27" s="706"/>
      <c r="CUR27" s="706"/>
      <c r="CUS27" s="706" t="s">
        <v>1426</v>
      </c>
      <c r="CUT27" s="706"/>
      <c r="CUU27" s="706"/>
      <c r="CUV27" s="706"/>
      <c r="CUW27" s="706"/>
      <c r="CUX27" s="706"/>
      <c r="CUY27" s="706"/>
      <c r="CUZ27" s="706"/>
      <c r="CVA27" s="706" t="s">
        <v>1426</v>
      </c>
      <c r="CVB27" s="706"/>
      <c r="CVC27" s="706"/>
      <c r="CVD27" s="706"/>
      <c r="CVE27" s="706"/>
      <c r="CVF27" s="706"/>
      <c r="CVG27" s="706"/>
      <c r="CVH27" s="706"/>
      <c r="CVI27" s="706" t="s">
        <v>1426</v>
      </c>
      <c r="CVJ27" s="706"/>
      <c r="CVK27" s="706"/>
      <c r="CVL27" s="706"/>
      <c r="CVM27" s="706"/>
      <c r="CVN27" s="706"/>
      <c r="CVO27" s="706"/>
      <c r="CVP27" s="706"/>
      <c r="CVQ27" s="706" t="s">
        <v>1426</v>
      </c>
      <c r="CVR27" s="706"/>
      <c r="CVS27" s="706"/>
      <c r="CVT27" s="706"/>
      <c r="CVU27" s="706"/>
      <c r="CVV27" s="706"/>
      <c r="CVW27" s="706"/>
      <c r="CVX27" s="706"/>
      <c r="CVY27" s="706" t="s">
        <v>1426</v>
      </c>
      <c r="CVZ27" s="706"/>
      <c r="CWA27" s="706"/>
      <c r="CWB27" s="706"/>
      <c r="CWC27" s="706"/>
      <c r="CWD27" s="706"/>
      <c r="CWE27" s="706"/>
      <c r="CWF27" s="706"/>
      <c r="CWG27" s="706" t="s">
        <v>1426</v>
      </c>
      <c r="CWH27" s="706"/>
      <c r="CWI27" s="706"/>
      <c r="CWJ27" s="706"/>
      <c r="CWK27" s="706"/>
      <c r="CWL27" s="706"/>
      <c r="CWM27" s="706"/>
      <c r="CWN27" s="706"/>
      <c r="CWO27" s="706" t="s">
        <v>1426</v>
      </c>
      <c r="CWP27" s="706"/>
      <c r="CWQ27" s="706"/>
      <c r="CWR27" s="706"/>
      <c r="CWS27" s="706"/>
      <c r="CWT27" s="706"/>
      <c r="CWU27" s="706"/>
      <c r="CWV27" s="706"/>
      <c r="CWW27" s="706" t="s">
        <v>1426</v>
      </c>
      <c r="CWX27" s="706"/>
      <c r="CWY27" s="706"/>
      <c r="CWZ27" s="706"/>
      <c r="CXA27" s="706"/>
      <c r="CXB27" s="706"/>
      <c r="CXC27" s="706"/>
      <c r="CXD27" s="706"/>
      <c r="CXE27" s="706" t="s">
        <v>1426</v>
      </c>
      <c r="CXF27" s="706"/>
      <c r="CXG27" s="706"/>
      <c r="CXH27" s="706"/>
      <c r="CXI27" s="706"/>
      <c r="CXJ27" s="706"/>
      <c r="CXK27" s="706"/>
      <c r="CXL27" s="706"/>
      <c r="CXM27" s="706" t="s">
        <v>1426</v>
      </c>
      <c r="CXN27" s="706"/>
      <c r="CXO27" s="706"/>
      <c r="CXP27" s="706"/>
      <c r="CXQ27" s="706"/>
      <c r="CXR27" s="706"/>
      <c r="CXS27" s="706"/>
      <c r="CXT27" s="706"/>
      <c r="CXU27" s="706" t="s">
        <v>1426</v>
      </c>
      <c r="CXV27" s="706"/>
      <c r="CXW27" s="706"/>
      <c r="CXX27" s="706"/>
      <c r="CXY27" s="706"/>
      <c r="CXZ27" s="706"/>
      <c r="CYA27" s="706"/>
      <c r="CYB27" s="706"/>
      <c r="CYC27" s="706" t="s">
        <v>1426</v>
      </c>
      <c r="CYD27" s="706"/>
      <c r="CYE27" s="706"/>
      <c r="CYF27" s="706"/>
      <c r="CYG27" s="706"/>
      <c r="CYH27" s="706"/>
      <c r="CYI27" s="706"/>
      <c r="CYJ27" s="706"/>
      <c r="CYK27" s="706" t="s">
        <v>1426</v>
      </c>
      <c r="CYL27" s="706"/>
      <c r="CYM27" s="706"/>
      <c r="CYN27" s="706"/>
      <c r="CYO27" s="706"/>
      <c r="CYP27" s="706"/>
      <c r="CYQ27" s="706"/>
      <c r="CYR27" s="706"/>
      <c r="CYS27" s="706" t="s">
        <v>1426</v>
      </c>
      <c r="CYT27" s="706"/>
      <c r="CYU27" s="706"/>
      <c r="CYV27" s="706"/>
      <c r="CYW27" s="706"/>
      <c r="CYX27" s="706"/>
      <c r="CYY27" s="706"/>
      <c r="CYZ27" s="706"/>
      <c r="CZA27" s="706" t="s">
        <v>1426</v>
      </c>
      <c r="CZB27" s="706"/>
      <c r="CZC27" s="706"/>
      <c r="CZD27" s="706"/>
      <c r="CZE27" s="706"/>
      <c r="CZF27" s="706"/>
      <c r="CZG27" s="706"/>
      <c r="CZH27" s="706"/>
      <c r="CZI27" s="706" t="s">
        <v>1426</v>
      </c>
      <c r="CZJ27" s="706"/>
      <c r="CZK27" s="706"/>
      <c r="CZL27" s="706"/>
      <c r="CZM27" s="706"/>
      <c r="CZN27" s="706"/>
      <c r="CZO27" s="706"/>
      <c r="CZP27" s="706"/>
      <c r="CZQ27" s="706" t="s">
        <v>1426</v>
      </c>
      <c r="CZR27" s="706"/>
      <c r="CZS27" s="706"/>
      <c r="CZT27" s="706"/>
      <c r="CZU27" s="706"/>
      <c r="CZV27" s="706"/>
      <c r="CZW27" s="706"/>
      <c r="CZX27" s="706"/>
      <c r="CZY27" s="706" t="s">
        <v>1426</v>
      </c>
      <c r="CZZ27" s="706"/>
      <c r="DAA27" s="706"/>
      <c r="DAB27" s="706"/>
      <c r="DAC27" s="706"/>
      <c r="DAD27" s="706"/>
      <c r="DAE27" s="706"/>
      <c r="DAF27" s="706"/>
      <c r="DAG27" s="706" t="s">
        <v>1426</v>
      </c>
      <c r="DAH27" s="706"/>
      <c r="DAI27" s="706"/>
      <c r="DAJ27" s="706"/>
      <c r="DAK27" s="706"/>
      <c r="DAL27" s="706"/>
      <c r="DAM27" s="706"/>
      <c r="DAN27" s="706"/>
      <c r="DAO27" s="706" t="s">
        <v>1426</v>
      </c>
      <c r="DAP27" s="706"/>
      <c r="DAQ27" s="706"/>
      <c r="DAR27" s="706"/>
      <c r="DAS27" s="706"/>
      <c r="DAT27" s="706"/>
      <c r="DAU27" s="706"/>
      <c r="DAV27" s="706"/>
      <c r="DAW27" s="706" t="s">
        <v>1426</v>
      </c>
      <c r="DAX27" s="706"/>
      <c r="DAY27" s="706"/>
      <c r="DAZ27" s="706"/>
      <c r="DBA27" s="706"/>
      <c r="DBB27" s="706"/>
      <c r="DBC27" s="706"/>
      <c r="DBD27" s="706"/>
      <c r="DBE27" s="706" t="s">
        <v>1426</v>
      </c>
      <c r="DBF27" s="706"/>
      <c r="DBG27" s="706"/>
      <c r="DBH27" s="706"/>
      <c r="DBI27" s="706"/>
      <c r="DBJ27" s="706"/>
      <c r="DBK27" s="706"/>
      <c r="DBL27" s="706"/>
      <c r="DBM27" s="706" t="s">
        <v>1426</v>
      </c>
      <c r="DBN27" s="706"/>
      <c r="DBO27" s="706"/>
      <c r="DBP27" s="706"/>
      <c r="DBQ27" s="706"/>
      <c r="DBR27" s="706"/>
      <c r="DBS27" s="706"/>
      <c r="DBT27" s="706"/>
      <c r="DBU27" s="706" t="s">
        <v>1426</v>
      </c>
      <c r="DBV27" s="706"/>
      <c r="DBW27" s="706"/>
      <c r="DBX27" s="706"/>
      <c r="DBY27" s="706"/>
      <c r="DBZ27" s="706"/>
      <c r="DCA27" s="706"/>
      <c r="DCB27" s="706"/>
      <c r="DCC27" s="706" t="s">
        <v>1426</v>
      </c>
      <c r="DCD27" s="706"/>
      <c r="DCE27" s="706"/>
      <c r="DCF27" s="706"/>
      <c r="DCG27" s="706"/>
      <c r="DCH27" s="706"/>
      <c r="DCI27" s="706"/>
      <c r="DCJ27" s="706"/>
      <c r="DCK27" s="706" t="s">
        <v>1426</v>
      </c>
      <c r="DCL27" s="706"/>
      <c r="DCM27" s="706"/>
      <c r="DCN27" s="706"/>
      <c r="DCO27" s="706"/>
      <c r="DCP27" s="706"/>
      <c r="DCQ27" s="706"/>
      <c r="DCR27" s="706"/>
      <c r="DCS27" s="706" t="s">
        <v>1426</v>
      </c>
      <c r="DCT27" s="706"/>
      <c r="DCU27" s="706"/>
      <c r="DCV27" s="706"/>
      <c r="DCW27" s="706"/>
      <c r="DCX27" s="706"/>
      <c r="DCY27" s="706"/>
      <c r="DCZ27" s="706"/>
      <c r="DDA27" s="706" t="s">
        <v>1426</v>
      </c>
      <c r="DDB27" s="706"/>
      <c r="DDC27" s="706"/>
      <c r="DDD27" s="706"/>
      <c r="DDE27" s="706"/>
      <c r="DDF27" s="706"/>
      <c r="DDG27" s="706"/>
      <c r="DDH27" s="706"/>
      <c r="DDI27" s="706" t="s">
        <v>1426</v>
      </c>
      <c r="DDJ27" s="706"/>
      <c r="DDK27" s="706"/>
      <c r="DDL27" s="706"/>
      <c r="DDM27" s="706"/>
      <c r="DDN27" s="706"/>
      <c r="DDO27" s="706"/>
      <c r="DDP27" s="706"/>
      <c r="DDQ27" s="706" t="s">
        <v>1426</v>
      </c>
      <c r="DDR27" s="706"/>
      <c r="DDS27" s="706"/>
      <c r="DDT27" s="706"/>
      <c r="DDU27" s="706"/>
      <c r="DDV27" s="706"/>
      <c r="DDW27" s="706"/>
      <c r="DDX27" s="706"/>
      <c r="DDY27" s="706" t="s">
        <v>1426</v>
      </c>
      <c r="DDZ27" s="706"/>
      <c r="DEA27" s="706"/>
      <c r="DEB27" s="706"/>
      <c r="DEC27" s="706"/>
      <c r="DED27" s="706"/>
      <c r="DEE27" s="706"/>
      <c r="DEF27" s="706"/>
      <c r="DEG27" s="706" t="s">
        <v>1426</v>
      </c>
      <c r="DEH27" s="706"/>
      <c r="DEI27" s="706"/>
      <c r="DEJ27" s="706"/>
      <c r="DEK27" s="706"/>
      <c r="DEL27" s="706"/>
      <c r="DEM27" s="706"/>
      <c r="DEN27" s="706"/>
      <c r="DEO27" s="706" t="s">
        <v>1426</v>
      </c>
      <c r="DEP27" s="706"/>
      <c r="DEQ27" s="706"/>
      <c r="DER27" s="706"/>
      <c r="DES27" s="706"/>
      <c r="DET27" s="706"/>
      <c r="DEU27" s="706"/>
      <c r="DEV27" s="706"/>
      <c r="DEW27" s="706" t="s">
        <v>1426</v>
      </c>
      <c r="DEX27" s="706"/>
      <c r="DEY27" s="706"/>
      <c r="DEZ27" s="706"/>
      <c r="DFA27" s="706"/>
      <c r="DFB27" s="706"/>
      <c r="DFC27" s="706"/>
      <c r="DFD27" s="706"/>
      <c r="DFE27" s="706" t="s">
        <v>1426</v>
      </c>
      <c r="DFF27" s="706"/>
      <c r="DFG27" s="706"/>
      <c r="DFH27" s="706"/>
      <c r="DFI27" s="706"/>
      <c r="DFJ27" s="706"/>
      <c r="DFK27" s="706"/>
      <c r="DFL27" s="706"/>
      <c r="DFM27" s="706" t="s">
        <v>1426</v>
      </c>
      <c r="DFN27" s="706"/>
      <c r="DFO27" s="706"/>
      <c r="DFP27" s="706"/>
      <c r="DFQ27" s="706"/>
      <c r="DFR27" s="706"/>
      <c r="DFS27" s="706"/>
      <c r="DFT27" s="706"/>
      <c r="DFU27" s="706" t="s">
        <v>1426</v>
      </c>
      <c r="DFV27" s="706"/>
      <c r="DFW27" s="706"/>
      <c r="DFX27" s="706"/>
      <c r="DFY27" s="706"/>
      <c r="DFZ27" s="706"/>
      <c r="DGA27" s="706"/>
      <c r="DGB27" s="706"/>
      <c r="DGC27" s="706" t="s">
        <v>1426</v>
      </c>
      <c r="DGD27" s="706"/>
      <c r="DGE27" s="706"/>
      <c r="DGF27" s="706"/>
      <c r="DGG27" s="706"/>
      <c r="DGH27" s="706"/>
      <c r="DGI27" s="706"/>
      <c r="DGJ27" s="706"/>
      <c r="DGK27" s="706" t="s">
        <v>1426</v>
      </c>
      <c r="DGL27" s="706"/>
      <c r="DGM27" s="706"/>
      <c r="DGN27" s="706"/>
      <c r="DGO27" s="706"/>
      <c r="DGP27" s="706"/>
      <c r="DGQ27" s="706"/>
      <c r="DGR27" s="706"/>
      <c r="DGS27" s="706" t="s">
        <v>1426</v>
      </c>
      <c r="DGT27" s="706"/>
      <c r="DGU27" s="706"/>
      <c r="DGV27" s="706"/>
      <c r="DGW27" s="706"/>
      <c r="DGX27" s="706"/>
      <c r="DGY27" s="706"/>
      <c r="DGZ27" s="706"/>
      <c r="DHA27" s="706" t="s">
        <v>1426</v>
      </c>
      <c r="DHB27" s="706"/>
      <c r="DHC27" s="706"/>
      <c r="DHD27" s="706"/>
      <c r="DHE27" s="706"/>
      <c r="DHF27" s="706"/>
      <c r="DHG27" s="706"/>
      <c r="DHH27" s="706"/>
      <c r="DHI27" s="706" t="s">
        <v>1426</v>
      </c>
      <c r="DHJ27" s="706"/>
      <c r="DHK27" s="706"/>
      <c r="DHL27" s="706"/>
      <c r="DHM27" s="706"/>
      <c r="DHN27" s="706"/>
      <c r="DHO27" s="706"/>
      <c r="DHP27" s="706"/>
      <c r="DHQ27" s="706" t="s">
        <v>1426</v>
      </c>
      <c r="DHR27" s="706"/>
      <c r="DHS27" s="706"/>
      <c r="DHT27" s="706"/>
      <c r="DHU27" s="706"/>
      <c r="DHV27" s="706"/>
      <c r="DHW27" s="706"/>
      <c r="DHX27" s="706"/>
      <c r="DHY27" s="706" t="s">
        <v>1426</v>
      </c>
      <c r="DHZ27" s="706"/>
      <c r="DIA27" s="706"/>
      <c r="DIB27" s="706"/>
      <c r="DIC27" s="706"/>
      <c r="DID27" s="706"/>
      <c r="DIE27" s="706"/>
      <c r="DIF27" s="706"/>
      <c r="DIG27" s="706" t="s">
        <v>1426</v>
      </c>
      <c r="DIH27" s="706"/>
      <c r="DII27" s="706"/>
      <c r="DIJ27" s="706"/>
      <c r="DIK27" s="706"/>
      <c r="DIL27" s="706"/>
      <c r="DIM27" s="706"/>
      <c r="DIN27" s="706"/>
      <c r="DIO27" s="706" t="s">
        <v>1426</v>
      </c>
      <c r="DIP27" s="706"/>
      <c r="DIQ27" s="706"/>
      <c r="DIR27" s="706"/>
      <c r="DIS27" s="706"/>
      <c r="DIT27" s="706"/>
      <c r="DIU27" s="706"/>
      <c r="DIV27" s="706"/>
      <c r="DIW27" s="706" t="s">
        <v>1426</v>
      </c>
      <c r="DIX27" s="706"/>
      <c r="DIY27" s="706"/>
      <c r="DIZ27" s="706"/>
      <c r="DJA27" s="706"/>
      <c r="DJB27" s="706"/>
      <c r="DJC27" s="706"/>
      <c r="DJD27" s="706"/>
      <c r="DJE27" s="706" t="s">
        <v>1426</v>
      </c>
      <c r="DJF27" s="706"/>
      <c r="DJG27" s="706"/>
      <c r="DJH27" s="706"/>
      <c r="DJI27" s="706"/>
      <c r="DJJ27" s="706"/>
      <c r="DJK27" s="706"/>
      <c r="DJL27" s="706"/>
      <c r="DJM27" s="706" t="s">
        <v>1426</v>
      </c>
      <c r="DJN27" s="706"/>
      <c r="DJO27" s="706"/>
      <c r="DJP27" s="706"/>
      <c r="DJQ27" s="706"/>
      <c r="DJR27" s="706"/>
      <c r="DJS27" s="706"/>
      <c r="DJT27" s="706"/>
      <c r="DJU27" s="706" t="s">
        <v>1426</v>
      </c>
      <c r="DJV27" s="706"/>
      <c r="DJW27" s="706"/>
      <c r="DJX27" s="706"/>
      <c r="DJY27" s="706"/>
      <c r="DJZ27" s="706"/>
      <c r="DKA27" s="706"/>
      <c r="DKB27" s="706"/>
      <c r="DKC27" s="706" t="s">
        <v>1426</v>
      </c>
      <c r="DKD27" s="706"/>
      <c r="DKE27" s="706"/>
      <c r="DKF27" s="706"/>
      <c r="DKG27" s="706"/>
      <c r="DKH27" s="706"/>
      <c r="DKI27" s="706"/>
      <c r="DKJ27" s="706"/>
      <c r="DKK27" s="706" t="s">
        <v>1426</v>
      </c>
      <c r="DKL27" s="706"/>
      <c r="DKM27" s="706"/>
      <c r="DKN27" s="706"/>
      <c r="DKO27" s="706"/>
      <c r="DKP27" s="706"/>
      <c r="DKQ27" s="706"/>
      <c r="DKR27" s="706"/>
      <c r="DKS27" s="706" t="s">
        <v>1426</v>
      </c>
      <c r="DKT27" s="706"/>
      <c r="DKU27" s="706"/>
      <c r="DKV27" s="706"/>
      <c r="DKW27" s="706"/>
      <c r="DKX27" s="706"/>
      <c r="DKY27" s="706"/>
      <c r="DKZ27" s="706"/>
      <c r="DLA27" s="706" t="s">
        <v>1426</v>
      </c>
      <c r="DLB27" s="706"/>
      <c r="DLC27" s="706"/>
      <c r="DLD27" s="706"/>
      <c r="DLE27" s="706"/>
      <c r="DLF27" s="706"/>
      <c r="DLG27" s="706"/>
      <c r="DLH27" s="706"/>
      <c r="DLI27" s="706" t="s">
        <v>1426</v>
      </c>
      <c r="DLJ27" s="706"/>
      <c r="DLK27" s="706"/>
      <c r="DLL27" s="706"/>
      <c r="DLM27" s="706"/>
      <c r="DLN27" s="706"/>
      <c r="DLO27" s="706"/>
      <c r="DLP27" s="706"/>
      <c r="DLQ27" s="706" t="s">
        <v>1426</v>
      </c>
      <c r="DLR27" s="706"/>
      <c r="DLS27" s="706"/>
      <c r="DLT27" s="706"/>
      <c r="DLU27" s="706"/>
      <c r="DLV27" s="706"/>
      <c r="DLW27" s="706"/>
      <c r="DLX27" s="706"/>
      <c r="DLY27" s="706" t="s">
        <v>1426</v>
      </c>
      <c r="DLZ27" s="706"/>
      <c r="DMA27" s="706"/>
      <c r="DMB27" s="706"/>
      <c r="DMC27" s="706"/>
      <c r="DMD27" s="706"/>
      <c r="DME27" s="706"/>
      <c r="DMF27" s="706"/>
      <c r="DMG27" s="706" t="s">
        <v>1426</v>
      </c>
      <c r="DMH27" s="706"/>
      <c r="DMI27" s="706"/>
      <c r="DMJ27" s="706"/>
      <c r="DMK27" s="706"/>
      <c r="DML27" s="706"/>
      <c r="DMM27" s="706"/>
      <c r="DMN27" s="706"/>
      <c r="DMO27" s="706" t="s">
        <v>1426</v>
      </c>
      <c r="DMP27" s="706"/>
      <c r="DMQ27" s="706"/>
      <c r="DMR27" s="706"/>
      <c r="DMS27" s="706"/>
      <c r="DMT27" s="706"/>
      <c r="DMU27" s="706"/>
      <c r="DMV27" s="706"/>
      <c r="DMW27" s="706" t="s">
        <v>1426</v>
      </c>
      <c r="DMX27" s="706"/>
      <c r="DMY27" s="706"/>
      <c r="DMZ27" s="706"/>
      <c r="DNA27" s="706"/>
      <c r="DNB27" s="706"/>
      <c r="DNC27" s="706"/>
      <c r="DND27" s="706"/>
      <c r="DNE27" s="706" t="s">
        <v>1426</v>
      </c>
      <c r="DNF27" s="706"/>
      <c r="DNG27" s="706"/>
      <c r="DNH27" s="706"/>
      <c r="DNI27" s="706"/>
      <c r="DNJ27" s="706"/>
      <c r="DNK27" s="706"/>
      <c r="DNL27" s="706"/>
      <c r="DNM27" s="706" t="s">
        <v>1426</v>
      </c>
      <c r="DNN27" s="706"/>
      <c r="DNO27" s="706"/>
      <c r="DNP27" s="706"/>
      <c r="DNQ27" s="706"/>
      <c r="DNR27" s="706"/>
      <c r="DNS27" s="706"/>
      <c r="DNT27" s="706"/>
      <c r="DNU27" s="706" t="s">
        <v>1426</v>
      </c>
      <c r="DNV27" s="706"/>
      <c r="DNW27" s="706"/>
      <c r="DNX27" s="706"/>
      <c r="DNY27" s="706"/>
      <c r="DNZ27" s="706"/>
      <c r="DOA27" s="706"/>
      <c r="DOB27" s="706"/>
      <c r="DOC27" s="706" t="s">
        <v>1426</v>
      </c>
      <c r="DOD27" s="706"/>
      <c r="DOE27" s="706"/>
      <c r="DOF27" s="706"/>
      <c r="DOG27" s="706"/>
      <c r="DOH27" s="706"/>
      <c r="DOI27" s="706"/>
      <c r="DOJ27" s="706"/>
      <c r="DOK27" s="706" t="s">
        <v>1426</v>
      </c>
      <c r="DOL27" s="706"/>
      <c r="DOM27" s="706"/>
      <c r="DON27" s="706"/>
      <c r="DOO27" s="706"/>
      <c r="DOP27" s="706"/>
      <c r="DOQ27" s="706"/>
      <c r="DOR27" s="706"/>
      <c r="DOS27" s="706" t="s">
        <v>1426</v>
      </c>
      <c r="DOT27" s="706"/>
      <c r="DOU27" s="706"/>
      <c r="DOV27" s="706"/>
      <c r="DOW27" s="706"/>
      <c r="DOX27" s="706"/>
      <c r="DOY27" s="706"/>
      <c r="DOZ27" s="706"/>
      <c r="DPA27" s="706" t="s">
        <v>1426</v>
      </c>
      <c r="DPB27" s="706"/>
      <c r="DPC27" s="706"/>
      <c r="DPD27" s="706"/>
      <c r="DPE27" s="706"/>
      <c r="DPF27" s="706"/>
      <c r="DPG27" s="706"/>
      <c r="DPH27" s="706"/>
      <c r="DPI27" s="706" t="s">
        <v>1426</v>
      </c>
      <c r="DPJ27" s="706"/>
      <c r="DPK27" s="706"/>
      <c r="DPL27" s="706"/>
      <c r="DPM27" s="706"/>
      <c r="DPN27" s="706"/>
      <c r="DPO27" s="706"/>
      <c r="DPP27" s="706"/>
      <c r="DPQ27" s="706" t="s">
        <v>1426</v>
      </c>
      <c r="DPR27" s="706"/>
      <c r="DPS27" s="706"/>
      <c r="DPT27" s="706"/>
      <c r="DPU27" s="706"/>
      <c r="DPV27" s="706"/>
      <c r="DPW27" s="706"/>
      <c r="DPX27" s="706"/>
      <c r="DPY27" s="706" t="s">
        <v>1426</v>
      </c>
      <c r="DPZ27" s="706"/>
      <c r="DQA27" s="706"/>
      <c r="DQB27" s="706"/>
      <c r="DQC27" s="706"/>
      <c r="DQD27" s="706"/>
      <c r="DQE27" s="706"/>
      <c r="DQF27" s="706"/>
      <c r="DQG27" s="706" t="s">
        <v>1426</v>
      </c>
      <c r="DQH27" s="706"/>
      <c r="DQI27" s="706"/>
      <c r="DQJ27" s="706"/>
      <c r="DQK27" s="706"/>
      <c r="DQL27" s="706"/>
      <c r="DQM27" s="706"/>
      <c r="DQN27" s="706"/>
      <c r="DQO27" s="706" t="s">
        <v>1426</v>
      </c>
      <c r="DQP27" s="706"/>
      <c r="DQQ27" s="706"/>
      <c r="DQR27" s="706"/>
      <c r="DQS27" s="706"/>
      <c r="DQT27" s="706"/>
      <c r="DQU27" s="706"/>
      <c r="DQV27" s="706"/>
      <c r="DQW27" s="706" t="s">
        <v>1426</v>
      </c>
      <c r="DQX27" s="706"/>
      <c r="DQY27" s="706"/>
      <c r="DQZ27" s="706"/>
      <c r="DRA27" s="706"/>
      <c r="DRB27" s="706"/>
      <c r="DRC27" s="706"/>
      <c r="DRD27" s="706"/>
      <c r="DRE27" s="706" t="s">
        <v>1426</v>
      </c>
      <c r="DRF27" s="706"/>
      <c r="DRG27" s="706"/>
      <c r="DRH27" s="706"/>
      <c r="DRI27" s="706"/>
      <c r="DRJ27" s="706"/>
      <c r="DRK27" s="706"/>
      <c r="DRL27" s="706"/>
      <c r="DRM27" s="706" t="s">
        <v>1426</v>
      </c>
      <c r="DRN27" s="706"/>
      <c r="DRO27" s="706"/>
      <c r="DRP27" s="706"/>
      <c r="DRQ27" s="706"/>
      <c r="DRR27" s="706"/>
      <c r="DRS27" s="706"/>
      <c r="DRT27" s="706"/>
      <c r="DRU27" s="706" t="s">
        <v>1426</v>
      </c>
      <c r="DRV27" s="706"/>
      <c r="DRW27" s="706"/>
      <c r="DRX27" s="706"/>
      <c r="DRY27" s="706"/>
      <c r="DRZ27" s="706"/>
      <c r="DSA27" s="706"/>
      <c r="DSB27" s="706"/>
      <c r="DSC27" s="706" t="s">
        <v>1426</v>
      </c>
      <c r="DSD27" s="706"/>
      <c r="DSE27" s="706"/>
      <c r="DSF27" s="706"/>
      <c r="DSG27" s="706"/>
      <c r="DSH27" s="706"/>
      <c r="DSI27" s="706"/>
      <c r="DSJ27" s="706"/>
      <c r="DSK27" s="706" t="s">
        <v>1426</v>
      </c>
      <c r="DSL27" s="706"/>
      <c r="DSM27" s="706"/>
      <c r="DSN27" s="706"/>
      <c r="DSO27" s="706"/>
      <c r="DSP27" s="706"/>
      <c r="DSQ27" s="706"/>
      <c r="DSR27" s="706"/>
      <c r="DSS27" s="706" t="s">
        <v>1426</v>
      </c>
      <c r="DST27" s="706"/>
      <c r="DSU27" s="706"/>
      <c r="DSV27" s="706"/>
      <c r="DSW27" s="706"/>
      <c r="DSX27" s="706"/>
      <c r="DSY27" s="706"/>
      <c r="DSZ27" s="706"/>
      <c r="DTA27" s="706" t="s">
        <v>1426</v>
      </c>
      <c r="DTB27" s="706"/>
      <c r="DTC27" s="706"/>
      <c r="DTD27" s="706"/>
      <c r="DTE27" s="706"/>
      <c r="DTF27" s="706"/>
      <c r="DTG27" s="706"/>
      <c r="DTH27" s="706"/>
      <c r="DTI27" s="706" t="s">
        <v>1426</v>
      </c>
      <c r="DTJ27" s="706"/>
      <c r="DTK27" s="706"/>
      <c r="DTL27" s="706"/>
      <c r="DTM27" s="706"/>
      <c r="DTN27" s="706"/>
      <c r="DTO27" s="706"/>
      <c r="DTP27" s="706"/>
      <c r="DTQ27" s="706" t="s">
        <v>1426</v>
      </c>
      <c r="DTR27" s="706"/>
      <c r="DTS27" s="706"/>
      <c r="DTT27" s="706"/>
      <c r="DTU27" s="706"/>
      <c r="DTV27" s="706"/>
      <c r="DTW27" s="706"/>
      <c r="DTX27" s="706"/>
      <c r="DTY27" s="706" t="s">
        <v>1426</v>
      </c>
      <c r="DTZ27" s="706"/>
      <c r="DUA27" s="706"/>
      <c r="DUB27" s="706"/>
      <c r="DUC27" s="706"/>
      <c r="DUD27" s="706"/>
      <c r="DUE27" s="706"/>
      <c r="DUF27" s="706"/>
      <c r="DUG27" s="706" t="s">
        <v>1426</v>
      </c>
      <c r="DUH27" s="706"/>
      <c r="DUI27" s="706"/>
      <c r="DUJ27" s="706"/>
      <c r="DUK27" s="706"/>
      <c r="DUL27" s="706"/>
      <c r="DUM27" s="706"/>
      <c r="DUN27" s="706"/>
      <c r="DUO27" s="706" t="s">
        <v>1426</v>
      </c>
      <c r="DUP27" s="706"/>
      <c r="DUQ27" s="706"/>
      <c r="DUR27" s="706"/>
      <c r="DUS27" s="706"/>
      <c r="DUT27" s="706"/>
      <c r="DUU27" s="706"/>
      <c r="DUV27" s="706"/>
      <c r="DUW27" s="706" t="s">
        <v>1426</v>
      </c>
      <c r="DUX27" s="706"/>
      <c r="DUY27" s="706"/>
      <c r="DUZ27" s="706"/>
      <c r="DVA27" s="706"/>
      <c r="DVB27" s="706"/>
      <c r="DVC27" s="706"/>
      <c r="DVD27" s="706"/>
      <c r="DVE27" s="706" t="s">
        <v>1426</v>
      </c>
      <c r="DVF27" s="706"/>
      <c r="DVG27" s="706"/>
      <c r="DVH27" s="706"/>
      <c r="DVI27" s="706"/>
      <c r="DVJ27" s="706"/>
      <c r="DVK27" s="706"/>
      <c r="DVL27" s="706"/>
      <c r="DVM27" s="706" t="s">
        <v>1426</v>
      </c>
      <c r="DVN27" s="706"/>
      <c r="DVO27" s="706"/>
      <c r="DVP27" s="706"/>
      <c r="DVQ27" s="706"/>
      <c r="DVR27" s="706"/>
      <c r="DVS27" s="706"/>
      <c r="DVT27" s="706"/>
      <c r="DVU27" s="706" t="s">
        <v>1426</v>
      </c>
      <c r="DVV27" s="706"/>
      <c r="DVW27" s="706"/>
      <c r="DVX27" s="706"/>
      <c r="DVY27" s="706"/>
      <c r="DVZ27" s="706"/>
      <c r="DWA27" s="706"/>
      <c r="DWB27" s="706"/>
      <c r="DWC27" s="706" t="s">
        <v>1426</v>
      </c>
      <c r="DWD27" s="706"/>
      <c r="DWE27" s="706"/>
      <c r="DWF27" s="706"/>
      <c r="DWG27" s="706"/>
      <c r="DWH27" s="706"/>
      <c r="DWI27" s="706"/>
      <c r="DWJ27" s="706"/>
      <c r="DWK27" s="706" t="s">
        <v>1426</v>
      </c>
      <c r="DWL27" s="706"/>
      <c r="DWM27" s="706"/>
      <c r="DWN27" s="706"/>
      <c r="DWO27" s="706"/>
      <c r="DWP27" s="706"/>
      <c r="DWQ27" s="706"/>
      <c r="DWR27" s="706"/>
      <c r="DWS27" s="706" t="s">
        <v>1426</v>
      </c>
      <c r="DWT27" s="706"/>
      <c r="DWU27" s="706"/>
      <c r="DWV27" s="706"/>
      <c r="DWW27" s="706"/>
      <c r="DWX27" s="706"/>
      <c r="DWY27" s="706"/>
      <c r="DWZ27" s="706"/>
      <c r="DXA27" s="706" t="s">
        <v>1426</v>
      </c>
      <c r="DXB27" s="706"/>
      <c r="DXC27" s="706"/>
      <c r="DXD27" s="706"/>
      <c r="DXE27" s="706"/>
      <c r="DXF27" s="706"/>
      <c r="DXG27" s="706"/>
      <c r="DXH27" s="706"/>
      <c r="DXI27" s="706" t="s">
        <v>1426</v>
      </c>
      <c r="DXJ27" s="706"/>
      <c r="DXK27" s="706"/>
      <c r="DXL27" s="706"/>
      <c r="DXM27" s="706"/>
      <c r="DXN27" s="706"/>
      <c r="DXO27" s="706"/>
      <c r="DXP27" s="706"/>
      <c r="DXQ27" s="706" t="s">
        <v>1426</v>
      </c>
      <c r="DXR27" s="706"/>
      <c r="DXS27" s="706"/>
      <c r="DXT27" s="706"/>
      <c r="DXU27" s="706"/>
      <c r="DXV27" s="706"/>
      <c r="DXW27" s="706"/>
      <c r="DXX27" s="706"/>
      <c r="DXY27" s="706" t="s">
        <v>1426</v>
      </c>
      <c r="DXZ27" s="706"/>
      <c r="DYA27" s="706"/>
      <c r="DYB27" s="706"/>
      <c r="DYC27" s="706"/>
      <c r="DYD27" s="706"/>
      <c r="DYE27" s="706"/>
      <c r="DYF27" s="706"/>
      <c r="DYG27" s="706" t="s">
        <v>1426</v>
      </c>
      <c r="DYH27" s="706"/>
      <c r="DYI27" s="706"/>
      <c r="DYJ27" s="706"/>
      <c r="DYK27" s="706"/>
      <c r="DYL27" s="706"/>
      <c r="DYM27" s="706"/>
      <c r="DYN27" s="706"/>
      <c r="DYO27" s="706" t="s">
        <v>1426</v>
      </c>
      <c r="DYP27" s="706"/>
      <c r="DYQ27" s="706"/>
      <c r="DYR27" s="706"/>
      <c r="DYS27" s="706"/>
      <c r="DYT27" s="706"/>
      <c r="DYU27" s="706"/>
      <c r="DYV27" s="706"/>
      <c r="DYW27" s="706" t="s">
        <v>1426</v>
      </c>
      <c r="DYX27" s="706"/>
      <c r="DYY27" s="706"/>
      <c r="DYZ27" s="706"/>
      <c r="DZA27" s="706"/>
      <c r="DZB27" s="706"/>
      <c r="DZC27" s="706"/>
      <c r="DZD27" s="706"/>
      <c r="DZE27" s="706" t="s">
        <v>1426</v>
      </c>
      <c r="DZF27" s="706"/>
      <c r="DZG27" s="706"/>
      <c r="DZH27" s="706"/>
      <c r="DZI27" s="706"/>
      <c r="DZJ27" s="706"/>
      <c r="DZK27" s="706"/>
      <c r="DZL27" s="706"/>
      <c r="DZM27" s="706" t="s">
        <v>1426</v>
      </c>
      <c r="DZN27" s="706"/>
      <c r="DZO27" s="706"/>
      <c r="DZP27" s="706"/>
      <c r="DZQ27" s="706"/>
      <c r="DZR27" s="706"/>
      <c r="DZS27" s="706"/>
      <c r="DZT27" s="706"/>
      <c r="DZU27" s="706" t="s">
        <v>1426</v>
      </c>
      <c r="DZV27" s="706"/>
      <c r="DZW27" s="706"/>
      <c r="DZX27" s="706"/>
      <c r="DZY27" s="706"/>
      <c r="DZZ27" s="706"/>
      <c r="EAA27" s="706"/>
      <c r="EAB27" s="706"/>
      <c r="EAC27" s="706" t="s">
        <v>1426</v>
      </c>
      <c r="EAD27" s="706"/>
      <c r="EAE27" s="706"/>
      <c r="EAF27" s="706"/>
      <c r="EAG27" s="706"/>
      <c r="EAH27" s="706"/>
      <c r="EAI27" s="706"/>
      <c r="EAJ27" s="706"/>
      <c r="EAK27" s="706" t="s">
        <v>1426</v>
      </c>
      <c r="EAL27" s="706"/>
      <c r="EAM27" s="706"/>
      <c r="EAN27" s="706"/>
      <c r="EAO27" s="706"/>
      <c r="EAP27" s="706"/>
      <c r="EAQ27" s="706"/>
      <c r="EAR27" s="706"/>
      <c r="EAS27" s="706" t="s">
        <v>1426</v>
      </c>
      <c r="EAT27" s="706"/>
      <c r="EAU27" s="706"/>
      <c r="EAV27" s="706"/>
      <c r="EAW27" s="706"/>
      <c r="EAX27" s="706"/>
      <c r="EAY27" s="706"/>
      <c r="EAZ27" s="706"/>
      <c r="EBA27" s="706" t="s">
        <v>1426</v>
      </c>
      <c r="EBB27" s="706"/>
      <c r="EBC27" s="706"/>
      <c r="EBD27" s="706"/>
      <c r="EBE27" s="706"/>
      <c r="EBF27" s="706"/>
      <c r="EBG27" s="706"/>
      <c r="EBH27" s="706"/>
      <c r="EBI27" s="706" t="s">
        <v>1426</v>
      </c>
      <c r="EBJ27" s="706"/>
      <c r="EBK27" s="706"/>
      <c r="EBL27" s="706"/>
      <c r="EBM27" s="706"/>
      <c r="EBN27" s="706"/>
      <c r="EBO27" s="706"/>
      <c r="EBP27" s="706"/>
      <c r="EBQ27" s="706" t="s">
        <v>1426</v>
      </c>
      <c r="EBR27" s="706"/>
      <c r="EBS27" s="706"/>
      <c r="EBT27" s="706"/>
      <c r="EBU27" s="706"/>
      <c r="EBV27" s="706"/>
      <c r="EBW27" s="706"/>
      <c r="EBX27" s="706"/>
      <c r="EBY27" s="706" t="s">
        <v>1426</v>
      </c>
      <c r="EBZ27" s="706"/>
      <c r="ECA27" s="706"/>
      <c r="ECB27" s="706"/>
      <c r="ECC27" s="706"/>
      <c r="ECD27" s="706"/>
      <c r="ECE27" s="706"/>
      <c r="ECF27" s="706"/>
      <c r="ECG27" s="706" t="s">
        <v>1426</v>
      </c>
      <c r="ECH27" s="706"/>
      <c r="ECI27" s="706"/>
      <c r="ECJ27" s="706"/>
      <c r="ECK27" s="706"/>
      <c r="ECL27" s="706"/>
      <c r="ECM27" s="706"/>
      <c r="ECN27" s="706"/>
      <c r="ECO27" s="706" t="s">
        <v>1426</v>
      </c>
      <c r="ECP27" s="706"/>
      <c r="ECQ27" s="706"/>
      <c r="ECR27" s="706"/>
      <c r="ECS27" s="706"/>
      <c r="ECT27" s="706"/>
      <c r="ECU27" s="706"/>
      <c r="ECV27" s="706"/>
      <c r="ECW27" s="706" t="s">
        <v>1426</v>
      </c>
      <c r="ECX27" s="706"/>
      <c r="ECY27" s="706"/>
      <c r="ECZ27" s="706"/>
      <c r="EDA27" s="706"/>
      <c r="EDB27" s="706"/>
      <c r="EDC27" s="706"/>
      <c r="EDD27" s="706"/>
      <c r="EDE27" s="706" t="s">
        <v>1426</v>
      </c>
      <c r="EDF27" s="706"/>
      <c r="EDG27" s="706"/>
      <c r="EDH27" s="706"/>
      <c r="EDI27" s="706"/>
      <c r="EDJ27" s="706"/>
      <c r="EDK27" s="706"/>
      <c r="EDL27" s="706"/>
      <c r="EDM27" s="706" t="s">
        <v>1426</v>
      </c>
      <c r="EDN27" s="706"/>
      <c r="EDO27" s="706"/>
      <c r="EDP27" s="706"/>
      <c r="EDQ27" s="706"/>
      <c r="EDR27" s="706"/>
      <c r="EDS27" s="706"/>
      <c r="EDT27" s="706"/>
      <c r="EDU27" s="706" t="s">
        <v>1426</v>
      </c>
      <c r="EDV27" s="706"/>
      <c r="EDW27" s="706"/>
      <c r="EDX27" s="706"/>
      <c r="EDY27" s="706"/>
      <c r="EDZ27" s="706"/>
      <c r="EEA27" s="706"/>
      <c r="EEB27" s="706"/>
      <c r="EEC27" s="706" t="s">
        <v>1426</v>
      </c>
      <c r="EED27" s="706"/>
      <c r="EEE27" s="706"/>
      <c r="EEF27" s="706"/>
      <c r="EEG27" s="706"/>
      <c r="EEH27" s="706"/>
      <c r="EEI27" s="706"/>
      <c r="EEJ27" s="706"/>
      <c r="EEK27" s="706" t="s">
        <v>1426</v>
      </c>
      <c r="EEL27" s="706"/>
      <c r="EEM27" s="706"/>
      <c r="EEN27" s="706"/>
      <c r="EEO27" s="706"/>
      <c r="EEP27" s="706"/>
      <c r="EEQ27" s="706"/>
      <c r="EER27" s="706"/>
      <c r="EES27" s="706" t="s">
        <v>1426</v>
      </c>
      <c r="EET27" s="706"/>
      <c r="EEU27" s="706"/>
      <c r="EEV27" s="706"/>
      <c r="EEW27" s="706"/>
      <c r="EEX27" s="706"/>
      <c r="EEY27" s="706"/>
      <c r="EEZ27" s="706"/>
      <c r="EFA27" s="706" t="s">
        <v>1426</v>
      </c>
      <c r="EFB27" s="706"/>
      <c r="EFC27" s="706"/>
      <c r="EFD27" s="706"/>
      <c r="EFE27" s="706"/>
      <c r="EFF27" s="706"/>
      <c r="EFG27" s="706"/>
      <c r="EFH27" s="706"/>
      <c r="EFI27" s="706" t="s">
        <v>1426</v>
      </c>
      <c r="EFJ27" s="706"/>
      <c r="EFK27" s="706"/>
      <c r="EFL27" s="706"/>
      <c r="EFM27" s="706"/>
      <c r="EFN27" s="706"/>
      <c r="EFO27" s="706"/>
      <c r="EFP27" s="706"/>
      <c r="EFQ27" s="706" t="s">
        <v>1426</v>
      </c>
      <c r="EFR27" s="706"/>
      <c r="EFS27" s="706"/>
      <c r="EFT27" s="706"/>
      <c r="EFU27" s="706"/>
      <c r="EFV27" s="706"/>
      <c r="EFW27" s="706"/>
      <c r="EFX27" s="706"/>
      <c r="EFY27" s="706" t="s">
        <v>1426</v>
      </c>
      <c r="EFZ27" s="706"/>
      <c r="EGA27" s="706"/>
      <c r="EGB27" s="706"/>
      <c r="EGC27" s="706"/>
      <c r="EGD27" s="706"/>
      <c r="EGE27" s="706"/>
      <c r="EGF27" s="706"/>
      <c r="EGG27" s="706" t="s">
        <v>1426</v>
      </c>
      <c r="EGH27" s="706"/>
      <c r="EGI27" s="706"/>
      <c r="EGJ27" s="706"/>
      <c r="EGK27" s="706"/>
      <c r="EGL27" s="706"/>
      <c r="EGM27" s="706"/>
      <c r="EGN27" s="706"/>
      <c r="EGO27" s="706" t="s">
        <v>1426</v>
      </c>
      <c r="EGP27" s="706"/>
      <c r="EGQ27" s="706"/>
      <c r="EGR27" s="706"/>
      <c r="EGS27" s="706"/>
      <c r="EGT27" s="706"/>
      <c r="EGU27" s="706"/>
      <c r="EGV27" s="706"/>
      <c r="EGW27" s="706" t="s">
        <v>1426</v>
      </c>
      <c r="EGX27" s="706"/>
      <c r="EGY27" s="706"/>
      <c r="EGZ27" s="706"/>
      <c r="EHA27" s="706"/>
      <c r="EHB27" s="706"/>
      <c r="EHC27" s="706"/>
      <c r="EHD27" s="706"/>
      <c r="EHE27" s="706" t="s">
        <v>1426</v>
      </c>
      <c r="EHF27" s="706"/>
      <c r="EHG27" s="706"/>
      <c r="EHH27" s="706"/>
      <c r="EHI27" s="706"/>
      <c r="EHJ27" s="706"/>
      <c r="EHK27" s="706"/>
      <c r="EHL27" s="706"/>
      <c r="EHM27" s="706" t="s">
        <v>1426</v>
      </c>
      <c r="EHN27" s="706"/>
      <c r="EHO27" s="706"/>
      <c r="EHP27" s="706"/>
      <c r="EHQ27" s="706"/>
      <c r="EHR27" s="706"/>
      <c r="EHS27" s="706"/>
      <c r="EHT27" s="706"/>
      <c r="EHU27" s="706" t="s">
        <v>1426</v>
      </c>
      <c r="EHV27" s="706"/>
      <c r="EHW27" s="706"/>
      <c r="EHX27" s="706"/>
      <c r="EHY27" s="706"/>
      <c r="EHZ27" s="706"/>
      <c r="EIA27" s="706"/>
      <c r="EIB27" s="706"/>
      <c r="EIC27" s="706" t="s">
        <v>1426</v>
      </c>
      <c r="EID27" s="706"/>
      <c r="EIE27" s="706"/>
      <c r="EIF27" s="706"/>
      <c r="EIG27" s="706"/>
      <c r="EIH27" s="706"/>
      <c r="EII27" s="706"/>
      <c r="EIJ27" s="706"/>
      <c r="EIK27" s="706" t="s">
        <v>1426</v>
      </c>
      <c r="EIL27" s="706"/>
      <c r="EIM27" s="706"/>
      <c r="EIN27" s="706"/>
      <c r="EIO27" s="706"/>
      <c r="EIP27" s="706"/>
      <c r="EIQ27" s="706"/>
      <c r="EIR27" s="706"/>
      <c r="EIS27" s="706" t="s">
        <v>1426</v>
      </c>
      <c r="EIT27" s="706"/>
      <c r="EIU27" s="706"/>
      <c r="EIV27" s="706"/>
      <c r="EIW27" s="706"/>
      <c r="EIX27" s="706"/>
      <c r="EIY27" s="706"/>
      <c r="EIZ27" s="706"/>
      <c r="EJA27" s="706" t="s">
        <v>1426</v>
      </c>
      <c r="EJB27" s="706"/>
      <c r="EJC27" s="706"/>
      <c r="EJD27" s="706"/>
      <c r="EJE27" s="706"/>
      <c r="EJF27" s="706"/>
      <c r="EJG27" s="706"/>
      <c r="EJH27" s="706"/>
      <c r="EJI27" s="706" t="s">
        <v>1426</v>
      </c>
      <c r="EJJ27" s="706"/>
      <c r="EJK27" s="706"/>
      <c r="EJL27" s="706"/>
      <c r="EJM27" s="706"/>
      <c r="EJN27" s="706"/>
      <c r="EJO27" s="706"/>
      <c r="EJP27" s="706"/>
      <c r="EJQ27" s="706" t="s">
        <v>1426</v>
      </c>
      <c r="EJR27" s="706"/>
      <c r="EJS27" s="706"/>
      <c r="EJT27" s="706"/>
      <c r="EJU27" s="706"/>
      <c r="EJV27" s="706"/>
      <c r="EJW27" s="706"/>
      <c r="EJX27" s="706"/>
      <c r="EJY27" s="706" t="s">
        <v>1426</v>
      </c>
      <c r="EJZ27" s="706"/>
      <c r="EKA27" s="706"/>
      <c r="EKB27" s="706"/>
      <c r="EKC27" s="706"/>
      <c r="EKD27" s="706"/>
      <c r="EKE27" s="706"/>
      <c r="EKF27" s="706"/>
      <c r="EKG27" s="706" t="s">
        <v>1426</v>
      </c>
      <c r="EKH27" s="706"/>
      <c r="EKI27" s="706"/>
      <c r="EKJ27" s="706"/>
      <c r="EKK27" s="706"/>
      <c r="EKL27" s="706"/>
      <c r="EKM27" s="706"/>
      <c r="EKN27" s="706"/>
      <c r="EKO27" s="706" t="s">
        <v>1426</v>
      </c>
      <c r="EKP27" s="706"/>
      <c r="EKQ27" s="706"/>
      <c r="EKR27" s="706"/>
      <c r="EKS27" s="706"/>
      <c r="EKT27" s="706"/>
      <c r="EKU27" s="706"/>
      <c r="EKV27" s="706"/>
      <c r="EKW27" s="706" t="s">
        <v>1426</v>
      </c>
      <c r="EKX27" s="706"/>
      <c r="EKY27" s="706"/>
      <c r="EKZ27" s="706"/>
      <c r="ELA27" s="706"/>
      <c r="ELB27" s="706"/>
      <c r="ELC27" s="706"/>
      <c r="ELD27" s="706"/>
      <c r="ELE27" s="706" t="s">
        <v>1426</v>
      </c>
      <c r="ELF27" s="706"/>
      <c r="ELG27" s="706"/>
      <c r="ELH27" s="706"/>
      <c r="ELI27" s="706"/>
      <c r="ELJ27" s="706"/>
      <c r="ELK27" s="706"/>
      <c r="ELL27" s="706"/>
      <c r="ELM27" s="706" t="s">
        <v>1426</v>
      </c>
      <c r="ELN27" s="706"/>
      <c r="ELO27" s="706"/>
      <c r="ELP27" s="706"/>
      <c r="ELQ27" s="706"/>
      <c r="ELR27" s="706"/>
      <c r="ELS27" s="706"/>
      <c r="ELT27" s="706"/>
      <c r="ELU27" s="706" t="s">
        <v>1426</v>
      </c>
      <c r="ELV27" s="706"/>
      <c r="ELW27" s="706"/>
      <c r="ELX27" s="706"/>
      <c r="ELY27" s="706"/>
      <c r="ELZ27" s="706"/>
      <c r="EMA27" s="706"/>
      <c r="EMB27" s="706"/>
      <c r="EMC27" s="706" t="s">
        <v>1426</v>
      </c>
      <c r="EMD27" s="706"/>
      <c r="EME27" s="706"/>
      <c r="EMF27" s="706"/>
      <c r="EMG27" s="706"/>
      <c r="EMH27" s="706"/>
      <c r="EMI27" s="706"/>
      <c r="EMJ27" s="706"/>
      <c r="EMK27" s="706" t="s">
        <v>1426</v>
      </c>
      <c r="EML27" s="706"/>
      <c r="EMM27" s="706"/>
      <c r="EMN27" s="706"/>
      <c r="EMO27" s="706"/>
      <c r="EMP27" s="706"/>
      <c r="EMQ27" s="706"/>
      <c r="EMR27" s="706"/>
      <c r="EMS27" s="706" t="s">
        <v>1426</v>
      </c>
      <c r="EMT27" s="706"/>
      <c r="EMU27" s="706"/>
      <c r="EMV27" s="706"/>
      <c r="EMW27" s="706"/>
      <c r="EMX27" s="706"/>
      <c r="EMY27" s="706"/>
      <c r="EMZ27" s="706"/>
      <c r="ENA27" s="706" t="s">
        <v>1426</v>
      </c>
      <c r="ENB27" s="706"/>
      <c r="ENC27" s="706"/>
      <c r="END27" s="706"/>
      <c r="ENE27" s="706"/>
      <c r="ENF27" s="706"/>
      <c r="ENG27" s="706"/>
      <c r="ENH27" s="706"/>
      <c r="ENI27" s="706" t="s">
        <v>1426</v>
      </c>
      <c r="ENJ27" s="706"/>
      <c r="ENK27" s="706"/>
      <c r="ENL27" s="706"/>
      <c r="ENM27" s="706"/>
      <c r="ENN27" s="706"/>
      <c r="ENO27" s="706"/>
      <c r="ENP27" s="706"/>
      <c r="ENQ27" s="706" t="s">
        <v>1426</v>
      </c>
      <c r="ENR27" s="706"/>
      <c r="ENS27" s="706"/>
      <c r="ENT27" s="706"/>
      <c r="ENU27" s="706"/>
      <c r="ENV27" s="706"/>
      <c r="ENW27" s="706"/>
      <c r="ENX27" s="706"/>
      <c r="ENY27" s="706" t="s">
        <v>1426</v>
      </c>
      <c r="ENZ27" s="706"/>
      <c r="EOA27" s="706"/>
      <c r="EOB27" s="706"/>
      <c r="EOC27" s="706"/>
      <c r="EOD27" s="706"/>
      <c r="EOE27" s="706"/>
      <c r="EOF27" s="706"/>
      <c r="EOG27" s="706" t="s">
        <v>1426</v>
      </c>
      <c r="EOH27" s="706"/>
      <c r="EOI27" s="706"/>
      <c r="EOJ27" s="706"/>
      <c r="EOK27" s="706"/>
      <c r="EOL27" s="706"/>
      <c r="EOM27" s="706"/>
      <c r="EON27" s="706"/>
      <c r="EOO27" s="706" t="s">
        <v>1426</v>
      </c>
      <c r="EOP27" s="706"/>
      <c r="EOQ27" s="706"/>
      <c r="EOR27" s="706"/>
      <c r="EOS27" s="706"/>
      <c r="EOT27" s="706"/>
      <c r="EOU27" s="706"/>
      <c r="EOV27" s="706"/>
      <c r="EOW27" s="706" t="s">
        <v>1426</v>
      </c>
      <c r="EOX27" s="706"/>
      <c r="EOY27" s="706"/>
      <c r="EOZ27" s="706"/>
      <c r="EPA27" s="706"/>
      <c r="EPB27" s="706"/>
      <c r="EPC27" s="706"/>
      <c r="EPD27" s="706"/>
      <c r="EPE27" s="706" t="s">
        <v>1426</v>
      </c>
      <c r="EPF27" s="706"/>
      <c r="EPG27" s="706"/>
      <c r="EPH27" s="706"/>
      <c r="EPI27" s="706"/>
      <c r="EPJ27" s="706"/>
      <c r="EPK27" s="706"/>
      <c r="EPL27" s="706"/>
      <c r="EPM27" s="706" t="s">
        <v>1426</v>
      </c>
      <c r="EPN27" s="706"/>
      <c r="EPO27" s="706"/>
      <c r="EPP27" s="706"/>
      <c r="EPQ27" s="706"/>
      <c r="EPR27" s="706"/>
      <c r="EPS27" s="706"/>
      <c r="EPT27" s="706"/>
      <c r="EPU27" s="706" t="s">
        <v>1426</v>
      </c>
      <c r="EPV27" s="706"/>
      <c r="EPW27" s="706"/>
      <c r="EPX27" s="706"/>
      <c r="EPY27" s="706"/>
      <c r="EPZ27" s="706"/>
      <c r="EQA27" s="706"/>
      <c r="EQB27" s="706"/>
      <c r="EQC27" s="706" t="s">
        <v>1426</v>
      </c>
      <c r="EQD27" s="706"/>
      <c r="EQE27" s="706"/>
      <c r="EQF27" s="706"/>
      <c r="EQG27" s="706"/>
      <c r="EQH27" s="706"/>
      <c r="EQI27" s="706"/>
      <c r="EQJ27" s="706"/>
      <c r="EQK27" s="706" t="s">
        <v>1426</v>
      </c>
      <c r="EQL27" s="706"/>
      <c r="EQM27" s="706"/>
      <c r="EQN27" s="706"/>
      <c r="EQO27" s="706"/>
      <c r="EQP27" s="706"/>
      <c r="EQQ27" s="706"/>
      <c r="EQR27" s="706"/>
      <c r="EQS27" s="706" t="s">
        <v>1426</v>
      </c>
      <c r="EQT27" s="706"/>
      <c r="EQU27" s="706"/>
      <c r="EQV27" s="706"/>
      <c r="EQW27" s="706"/>
      <c r="EQX27" s="706"/>
      <c r="EQY27" s="706"/>
      <c r="EQZ27" s="706"/>
      <c r="ERA27" s="706" t="s">
        <v>1426</v>
      </c>
      <c r="ERB27" s="706"/>
      <c r="ERC27" s="706"/>
      <c r="ERD27" s="706"/>
      <c r="ERE27" s="706"/>
      <c r="ERF27" s="706"/>
      <c r="ERG27" s="706"/>
      <c r="ERH27" s="706"/>
      <c r="ERI27" s="706" t="s">
        <v>1426</v>
      </c>
      <c r="ERJ27" s="706"/>
      <c r="ERK27" s="706"/>
      <c r="ERL27" s="706"/>
      <c r="ERM27" s="706"/>
      <c r="ERN27" s="706"/>
      <c r="ERO27" s="706"/>
      <c r="ERP27" s="706"/>
      <c r="ERQ27" s="706" t="s">
        <v>1426</v>
      </c>
      <c r="ERR27" s="706"/>
      <c r="ERS27" s="706"/>
      <c r="ERT27" s="706"/>
      <c r="ERU27" s="706"/>
      <c r="ERV27" s="706"/>
      <c r="ERW27" s="706"/>
      <c r="ERX27" s="706"/>
      <c r="ERY27" s="706" t="s">
        <v>1426</v>
      </c>
      <c r="ERZ27" s="706"/>
      <c r="ESA27" s="706"/>
      <c r="ESB27" s="706"/>
      <c r="ESC27" s="706"/>
      <c r="ESD27" s="706"/>
      <c r="ESE27" s="706"/>
      <c r="ESF27" s="706"/>
      <c r="ESG27" s="706" t="s">
        <v>1426</v>
      </c>
      <c r="ESH27" s="706"/>
      <c r="ESI27" s="706"/>
      <c r="ESJ27" s="706"/>
      <c r="ESK27" s="706"/>
      <c r="ESL27" s="706"/>
      <c r="ESM27" s="706"/>
      <c r="ESN27" s="706"/>
      <c r="ESO27" s="706" t="s">
        <v>1426</v>
      </c>
      <c r="ESP27" s="706"/>
      <c r="ESQ27" s="706"/>
      <c r="ESR27" s="706"/>
      <c r="ESS27" s="706"/>
      <c r="EST27" s="706"/>
      <c r="ESU27" s="706"/>
      <c r="ESV27" s="706"/>
      <c r="ESW27" s="706" t="s">
        <v>1426</v>
      </c>
      <c r="ESX27" s="706"/>
      <c r="ESY27" s="706"/>
      <c r="ESZ27" s="706"/>
      <c r="ETA27" s="706"/>
      <c r="ETB27" s="706"/>
      <c r="ETC27" s="706"/>
      <c r="ETD27" s="706"/>
      <c r="ETE27" s="706" t="s">
        <v>1426</v>
      </c>
      <c r="ETF27" s="706"/>
      <c r="ETG27" s="706"/>
      <c r="ETH27" s="706"/>
      <c r="ETI27" s="706"/>
      <c r="ETJ27" s="706"/>
      <c r="ETK27" s="706"/>
      <c r="ETL27" s="706"/>
      <c r="ETM27" s="706" t="s">
        <v>1426</v>
      </c>
      <c r="ETN27" s="706"/>
      <c r="ETO27" s="706"/>
      <c r="ETP27" s="706"/>
      <c r="ETQ27" s="706"/>
      <c r="ETR27" s="706"/>
      <c r="ETS27" s="706"/>
      <c r="ETT27" s="706"/>
      <c r="ETU27" s="706" t="s">
        <v>1426</v>
      </c>
      <c r="ETV27" s="706"/>
      <c r="ETW27" s="706"/>
      <c r="ETX27" s="706"/>
      <c r="ETY27" s="706"/>
      <c r="ETZ27" s="706"/>
      <c r="EUA27" s="706"/>
      <c r="EUB27" s="706"/>
      <c r="EUC27" s="706" t="s">
        <v>1426</v>
      </c>
      <c r="EUD27" s="706"/>
      <c r="EUE27" s="706"/>
      <c r="EUF27" s="706"/>
      <c r="EUG27" s="706"/>
      <c r="EUH27" s="706"/>
      <c r="EUI27" s="706"/>
      <c r="EUJ27" s="706"/>
      <c r="EUK27" s="706" t="s">
        <v>1426</v>
      </c>
      <c r="EUL27" s="706"/>
      <c r="EUM27" s="706"/>
      <c r="EUN27" s="706"/>
      <c r="EUO27" s="706"/>
      <c r="EUP27" s="706"/>
      <c r="EUQ27" s="706"/>
      <c r="EUR27" s="706"/>
      <c r="EUS27" s="706" t="s">
        <v>1426</v>
      </c>
      <c r="EUT27" s="706"/>
      <c r="EUU27" s="706"/>
      <c r="EUV27" s="706"/>
      <c r="EUW27" s="706"/>
      <c r="EUX27" s="706"/>
      <c r="EUY27" s="706"/>
      <c r="EUZ27" s="706"/>
      <c r="EVA27" s="706" t="s">
        <v>1426</v>
      </c>
      <c r="EVB27" s="706"/>
      <c r="EVC27" s="706"/>
      <c r="EVD27" s="706"/>
      <c r="EVE27" s="706"/>
      <c r="EVF27" s="706"/>
      <c r="EVG27" s="706"/>
      <c r="EVH27" s="706"/>
      <c r="EVI27" s="706" t="s">
        <v>1426</v>
      </c>
      <c r="EVJ27" s="706"/>
      <c r="EVK27" s="706"/>
      <c r="EVL27" s="706"/>
      <c r="EVM27" s="706"/>
      <c r="EVN27" s="706"/>
      <c r="EVO27" s="706"/>
      <c r="EVP27" s="706"/>
      <c r="EVQ27" s="706" t="s">
        <v>1426</v>
      </c>
      <c r="EVR27" s="706"/>
      <c r="EVS27" s="706"/>
      <c r="EVT27" s="706"/>
      <c r="EVU27" s="706"/>
      <c r="EVV27" s="706"/>
      <c r="EVW27" s="706"/>
      <c r="EVX27" s="706"/>
      <c r="EVY27" s="706" t="s">
        <v>1426</v>
      </c>
      <c r="EVZ27" s="706"/>
      <c r="EWA27" s="706"/>
      <c r="EWB27" s="706"/>
      <c r="EWC27" s="706"/>
      <c r="EWD27" s="706"/>
      <c r="EWE27" s="706"/>
      <c r="EWF27" s="706"/>
      <c r="EWG27" s="706" t="s">
        <v>1426</v>
      </c>
      <c r="EWH27" s="706"/>
      <c r="EWI27" s="706"/>
      <c r="EWJ27" s="706"/>
      <c r="EWK27" s="706"/>
      <c r="EWL27" s="706"/>
      <c r="EWM27" s="706"/>
      <c r="EWN27" s="706"/>
      <c r="EWO27" s="706" t="s">
        <v>1426</v>
      </c>
      <c r="EWP27" s="706"/>
      <c r="EWQ27" s="706"/>
      <c r="EWR27" s="706"/>
      <c r="EWS27" s="706"/>
      <c r="EWT27" s="706"/>
      <c r="EWU27" s="706"/>
      <c r="EWV27" s="706"/>
      <c r="EWW27" s="706" t="s">
        <v>1426</v>
      </c>
      <c r="EWX27" s="706"/>
      <c r="EWY27" s="706"/>
      <c r="EWZ27" s="706"/>
      <c r="EXA27" s="706"/>
      <c r="EXB27" s="706"/>
      <c r="EXC27" s="706"/>
      <c r="EXD27" s="706"/>
      <c r="EXE27" s="706" t="s">
        <v>1426</v>
      </c>
      <c r="EXF27" s="706"/>
      <c r="EXG27" s="706"/>
      <c r="EXH27" s="706"/>
      <c r="EXI27" s="706"/>
      <c r="EXJ27" s="706"/>
      <c r="EXK27" s="706"/>
      <c r="EXL27" s="706"/>
      <c r="EXM27" s="706" t="s">
        <v>1426</v>
      </c>
      <c r="EXN27" s="706"/>
      <c r="EXO27" s="706"/>
      <c r="EXP27" s="706"/>
      <c r="EXQ27" s="706"/>
      <c r="EXR27" s="706"/>
      <c r="EXS27" s="706"/>
      <c r="EXT27" s="706"/>
      <c r="EXU27" s="706" t="s">
        <v>1426</v>
      </c>
      <c r="EXV27" s="706"/>
      <c r="EXW27" s="706"/>
      <c r="EXX27" s="706"/>
      <c r="EXY27" s="706"/>
      <c r="EXZ27" s="706"/>
      <c r="EYA27" s="706"/>
      <c r="EYB27" s="706"/>
      <c r="EYC27" s="706" t="s">
        <v>1426</v>
      </c>
      <c r="EYD27" s="706"/>
      <c r="EYE27" s="706"/>
      <c r="EYF27" s="706"/>
      <c r="EYG27" s="706"/>
      <c r="EYH27" s="706"/>
      <c r="EYI27" s="706"/>
      <c r="EYJ27" s="706"/>
      <c r="EYK27" s="706" t="s">
        <v>1426</v>
      </c>
      <c r="EYL27" s="706"/>
      <c r="EYM27" s="706"/>
      <c r="EYN27" s="706"/>
      <c r="EYO27" s="706"/>
      <c r="EYP27" s="706"/>
      <c r="EYQ27" s="706"/>
      <c r="EYR27" s="706"/>
      <c r="EYS27" s="706" t="s">
        <v>1426</v>
      </c>
      <c r="EYT27" s="706"/>
      <c r="EYU27" s="706"/>
      <c r="EYV27" s="706"/>
      <c r="EYW27" s="706"/>
      <c r="EYX27" s="706"/>
      <c r="EYY27" s="706"/>
      <c r="EYZ27" s="706"/>
      <c r="EZA27" s="706" t="s">
        <v>1426</v>
      </c>
      <c r="EZB27" s="706"/>
      <c r="EZC27" s="706"/>
      <c r="EZD27" s="706"/>
      <c r="EZE27" s="706"/>
      <c r="EZF27" s="706"/>
      <c r="EZG27" s="706"/>
      <c r="EZH27" s="706"/>
      <c r="EZI27" s="706" t="s">
        <v>1426</v>
      </c>
      <c r="EZJ27" s="706"/>
      <c r="EZK27" s="706"/>
      <c r="EZL27" s="706"/>
      <c r="EZM27" s="706"/>
      <c r="EZN27" s="706"/>
      <c r="EZO27" s="706"/>
      <c r="EZP27" s="706"/>
      <c r="EZQ27" s="706" t="s">
        <v>1426</v>
      </c>
      <c r="EZR27" s="706"/>
      <c r="EZS27" s="706"/>
      <c r="EZT27" s="706"/>
      <c r="EZU27" s="706"/>
      <c r="EZV27" s="706"/>
      <c r="EZW27" s="706"/>
      <c r="EZX27" s="706"/>
      <c r="EZY27" s="706" t="s">
        <v>1426</v>
      </c>
      <c r="EZZ27" s="706"/>
      <c r="FAA27" s="706"/>
      <c r="FAB27" s="706"/>
      <c r="FAC27" s="706"/>
      <c r="FAD27" s="706"/>
      <c r="FAE27" s="706"/>
      <c r="FAF27" s="706"/>
      <c r="FAG27" s="706" t="s">
        <v>1426</v>
      </c>
      <c r="FAH27" s="706"/>
      <c r="FAI27" s="706"/>
      <c r="FAJ27" s="706"/>
      <c r="FAK27" s="706"/>
      <c r="FAL27" s="706"/>
      <c r="FAM27" s="706"/>
      <c r="FAN27" s="706"/>
      <c r="FAO27" s="706" t="s">
        <v>1426</v>
      </c>
      <c r="FAP27" s="706"/>
      <c r="FAQ27" s="706"/>
      <c r="FAR27" s="706"/>
      <c r="FAS27" s="706"/>
      <c r="FAT27" s="706"/>
      <c r="FAU27" s="706"/>
      <c r="FAV27" s="706"/>
      <c r="FAW27" s="706" t="s">
        <v>1426</v>
      </c>
      <c r="FAX27" s="706"/>
      <c r="FAY27" s="706"/>
      <c r="FAZ27" s="706"/>
      <c r="FBA27" s="706"/>
      <c r="FBB27" s="706"/>
      <c r="FBC27" s="706"/>
      <c r="FBD27" s="706"/>
      <c r="FBE27" s="706" t="s">
        <v>1426</v>
      </c>
      <c r="FBF27" s="706"/>
      <c r="FBG27" s="706"/>
      <c r="FBH27" s="706"/>
      <c r="FBI27" s="706"/>
      <c r="FBJ27" s="706"/>
      <c r="FBK27" s="706"/>
      <c r="FBL27" s="706"/>
      <c r="FBM27" s="706" t="s">
        <v>1426</v>
      </c>
      <c r="FBN27" s="706"/>
      <c r="FBO27" s="706"/>
      <c r="FBP27" s="706"/>
      <c r="FBQ27" s="706"/>
      <c r="FBR27" s="706"/>
      <c r="FBS27" s="706"/>
      <c r="FBT27" s="706"/>
      <c r="FBU27" s="706" t="s">
        <v>1426</v>
      </c>
      <c r="FBV27" s="706"/>
      <c r="FBW27" s="706"/>
      <c r="FBX27" s="706"/>
      <c r="FBY27" s="706"/>
      <c r="FBZ27" s="706"/>
      <c r="FCA27" s="706"/>
      <c r="FCB27" s="706"/>
      <c r="FCC27" s="706" t="s">
        <v>1426</v>
      </c>
      <c r="FCD27" s="706"/>
      <c r="FCE27" s="706"/>
      <c r="FCF27" s="706"/>
      <c r="FCG27" s="706"/>
      <c r="FCH27" s="706"/>
      <c r="FCI27" s="706"/>
      <c r="FCJ27" s="706"/>
      <c r="FCK27" s="706" t="s">
        <v>1426</v>
      </c>
      <c r="FCL27" s="706"/>
      <c r="FCM27" s="706"/>
      <c r="FCN27" s="706"/>
      <c r="FCO27" s="706"/>
      <c r="FCP27" s="706"/>
      <c r="FCQ27" s="706"/>
      <c r="FCR27" s="706"/>
      <c r="FCS27" s="706" t="s">
        <v>1426</v>
      </c>
      <c r="FCT27" s="706"/>
      <c r="FCU27" s="706"/>
      <c r="FCV27" s="706"/>
      <c r="FCW27" s="706"/>
      <c r="FCX27" s="706"/>
      <c r="FCY27" s="706"/>
      <c r="FCZ27" s="706"/>
      <c r="FDA27" s="706" t="s">
        <v>1426</v>
      </c>
      <c r="FDB27" s="706"/>
      <c r="FDC27" s="706"/>
      <c r="FDD27" s="706"/>
      <c r="FDE27" s="706"/>
      <c r="FDF27" s="706"/>
      <c r="FDG27" s="706"/>
      <c r="FDH27" s="706"/>
      <c r="FDI27" s="706" t="s">
        <v>1426</v>
      </c>
      <c r="FDJ27" s="706"/>
      <c r="FDK27" s="706"/>
      <c r="FDL27" s="706"/>
      <c r="FDM27" s="706"/>
      <c r="FDN27" s="706"/>
      <c r="FDO27" s="706"/>
      <c r="FDP27" s="706"/>
      <c r="FDQ27" s="706" t="s">
        <v>1426</v>
      </c>
      <c r="FDR27" s="706"/>
      <c r="FDS27" s="706"/>
      <c r="FDT27" s="706"/>
      <c r="FDU27" s="706"/>
      <c r="FDV27" s="706"/>
      <c r="FDW27" s="706"/>
      <c r="FDX27" s="706"/>
      <c r="FDY27" s="706" t="s">
        <v>1426</v>
      </c>
      <c r="FDZ27" s="706"/>
      <c r="FEA27" s="706"/>
      <c r="FEB27" s="706"/>
      <c r="FEC27" s="706"/>
      <c r="FED27" s="706"/>
      <c r="FEE27" s="706"/>
      <c r="FEF27" s="706"/>
      <c r="FEG27" s="706" t="s">
        <v>1426</v>
      </c>
      <c r="FEH27" s="706"/>
      <c r="FEI27" s="706"/>
      <c r="FEJ27" s="706"/>
      <c r="FEK27" s="706"/>
      <c r="FEL27" s="706"/>
      <c r="FEM27" s="706"/>
      <c r="FEN27" s="706"/>
      <c r="FEO27" s="706" t="s">
        <v>1426</v>
      </c>
      <c r="FEP27" s="706"/>
      <c r="FEQ27" s="706"/>
      <c r="FER27" s="706"/>
      <c r="FES27" s="706"/>
      <c r="FET27" s="706"/>
      <c r="FEU27" s="706"/>
      <c r="FEV27" s="706"/>
      <c r="FEW27" s="706" t="s">
        <v>1426</v>
      </c>
      <c r="FEX27" s="706"/>
      <c r="FEY27" s="706"/>
      <c r="FEZ27" s="706"/>
      <c r="FFA27" s="706"/>
      <c r="FFB27" s="706"/>
      <c r="FFC27" s="706"/>
      <c r="FFD27" s="706"/>
      <c r="FFE27" s="706" t="s">
        <v>1426</v>
      </c>
      <c r="FFF27" s="706"/>
      <c r="FFG27" s="706"/>
      <c r="FFH27" s="706"/>
      <c r="FFI27" s="706"/>
      <c r="FFJ27" s="706"/>
      <c r="FFK27" s="706"/>
      <c r="FFL27" s="706"/>
      <c r="FFM27" s="706" t="s">
        <v>1426</v>
      </c>
      <c r="FFN27" s="706"/>
      <c r="FFO27" s="706"/>
      <c r="FFP27" s="706"/>
      <c r="FFQ27" s="706"/>
      <c r="FFR27" s="706"/>
      <c r="FFS27" s="706"/>
      <c r="FFT27" s="706"/>
      <c r="FFU27" s="706" t="s">
        <v>1426</v>
      </c>
      <c r="FFV27" s="706"/>
      <c r="FFW27" s="706"/>
      <c r="FFX27" s="706"/>
      <c r="FFY27" s="706"/>
      <c r="FFZ27" s="706"/>
      <c r="FGA27" s="706"/>
      <c r="FGB27" s="706"/>
      <c r="FGC27" s="706" t="s">
        <v>1426</v>
      </c>
      <c r="FGD27" s="706"/>
      <c r="FGE27" s="706"/>
      <c r="FGF27" s="706"/>
      <c r="FGG27" s="706"/>
      <c r="FGH27" s="706"/>
      <c r="FGI27" s="706"/>
      <c r="FGJ27" s="706"/>
      <c r="FGK27" s="706" t="s">
        <v>1426</v>
      </c>
      <c r="FGL27" s="706"/>
      <c r="FGM27" s="706"/>
      <c r="FGN27" s="706"/>
      <c r="FGO27" s="706"/>
      <c r="FGP27" s="706"/>
      <c r="FGQ27" s="706"/>
      <c r="FGR27" s="706"/>
      <c r="FGS27" s="706" t="s">
        <v>1426</v>
      </c>
      <c r="FGT27" s="706"/>
      <c r="FGU27" s="706"/>
      <c r="FGV27" s="706"/>
      <c r="FGW27" s="706"/>
      <c r="FGX27" s="706"/>
      <c r="FGY27" s="706"/>
      <c r="FGZ27" s="706"/>
      <c r="FHA27" s="706" t="s">
        <v>1426</v>
      </c>
      <c r="FHB27" s="706"/>
      <c r="FHC27" s="706"/>
      <c r="FHD27" s="706"/>
      <c r="FHE27" s="706"/>
      <c r="FHF27" s="706"/>
      <c r="FHG27" s="706"/>
      <c r="FHH27" s="706"/>
      <c r="FHI27" s="706" t="s">
        <v>1426</v>
      </c>
      <c r="FHJ27" s="706"/>
      <c r="FHK27" s="706"/>
      <c r="FHL27" s="706"/>
      <c r="FHM27" s="706"/>
      <c r="FHN27" s="706"/>
      <c r="FHO27" s="706"/>
      <c r="FHP27" s="706"/>
      <c r="FHQ27" s="706" t="s">
        <v>1426</v>
      </c>
      <c r="FHR27" s="706"/>
      <c r="FHS27" s="706"/>
      <c r="FHT27" s="706"/>
      <c r="FHU27" s="706"/>
      <c r="FHV27" s="706"/>
      <c r="FHW27" s="706"/>
      <c r="FHX27" s="706"/>
      <c r="FHY27" s="706" t="s">
        <v>1426</v>
      </c>
      <c r="FHZ27" s="706"/>
      <c r="FIA27" s="706"/>
      <c r="FIB27" s="706"/>
      <c r="FIC27" s="706"/>
      <c r="FID27" s="706"/>
      <c r="FIE27" s="706"/>
      <c r="FIF27" s="706"/>
      <c r="FIG27" s="706" t="s">
        <v>1426</v>
      </c>
      <c r="FIH27" s="706"/>
      <c r="FII27" s="706"/>
      <c r="FIJ27" s="706"/>
      <c r="FIK27" s="706"/>
      <c r="FIL27" s="706"/>
      <c r="FIM27" s="706"/>
      <c r="FIN27" s="706"/>
      <c r="FIO27" s="706" t="s">
        <v>1426</v>
      </c>
      <c r="FIP27" s="706"/>
      <c r="FIQ27" s="706"/>
      <c r="FIR27" s="706"/>
      <c r="FIS27" s="706"/>
      <c r="FIT27" s="706"/>
      <c r="FIU27" s="706"/>
      <c r="FIV27" s="706"/>
      <c r="FIW27" s="706" t="s">
        <v>1426</v>
      </c>
      <c r="FIX27" s="706"/>
      <c r="FIY27" s="706"/>
      <c r="FIZ27" s="706"/>
      <c r="FJA27" s="706"/>
      <c r="FJB27" s="706"/>
      <c r="FJC27" s="706"/>
      <c r="FJD27" s="706"/>
      <c r="FJE27" s="706" t="s">
        <v>1426</v>
      </c>
      <c r="FJF27" s="706"/>
      <c r="FJG27" s="706"/>
      <c r="FJH27" s="706"/>
      <c r="FJI27" s="706"/>
      <c r="FJJ27" s="706"/>
      <c r="FJK27" s="706"/>
      <c r="FJL27" s="706"/>
      <c r="FJM27" s="706" t="s">
        <v>1426</v>
      </c>
      <c r="FJN27" s="706"/>
      <c r="FJO27" s="706"/>
      <c r="FJP27" s="706"/>
      <c r="FJQ27" s="706"/>
      <c r="FJR27" s="706"/>
      <c r="FJS27" s="706"/>
      <c r="FJT27" s="706"/>
      <c r="FJU27" s="706" t="s">
        <v>1426</v>
      </c>
      <c r="FJV27" s="706"/>
      <c r="FJW27" s="706"/>
      <c r="FJX27" s="706"/>
      <c r="FJY27" s="706"/>
      <c r="FJZ27" s="706"/>
      <c r="FKA27" s="706"/>
      <c r="FKB27" s="706"/>
      <c r="FKC27" s="706" t="s">
        <v>1426</v>
      </c>
      <c r="FKD27" s="706"/>
      <c r="FKE27" s="706"/>
      <c r="FKF27" s="706"/>
      <c r="FKG27" s="706"/>
      <c r="FKH27" s="706"/>
      <c r="FKI27" s="706"/>
      <c r="FKJ27" s="706"/>
      <c r="FKK27" s="706" t="s">
        <v>1426</v>
      </c>
      <c r="FKL27" s="706"/>
      <c r="FKM27" s="706"/>
      <c r="FKN27" s="706"/>
      <c r="FKO27" s="706"/>
      <c r="FKP27" s="706"/>
      <c r="FKQ27" s="706"/>
      <c r="FKR27" s="706"/>
      <c r="FKS27" s="706" t="s">
        <v>1426</v>
      </c>
      <c r="FKT27" s="706"/>
      <c r="FKU27" s="706"/>
      <c r="FKV27" s="706"/>
      <c r="FKW27" s="706"/>
      <c r="FKX27" s="706"/>
      <c r="FKY27" s="706"/>
      <c r="FKZ27" s="706"/>
      <c r="FLA27" s="706" t="s">
        <v>1426</v>
      </c>
      <c r="FLB27" s="706"/>
      <c r="FLC27" s="706"/>
      <c r="FLD27" s="706"/>
      <c r="FLE27" s="706"/>
      <c r="FLF27" s="706"/>
      <c r="FLG27" s="706"/>
      <c r="FLH27" s="706"/>
      <c r="FLI27" s="706" t="s">
        <v>1426</v>
      </c>
      <c r="FLJ27" s="706"/>
      <c r="FLK27" s="706"/>
      <c r="FLL27" s="706"/>
      <c r="FLM27" s="706"/>
      <c r="FLN27" s="706"/>
      <c r="FLO27" s="706"/>
      <c r="FLP27" s="706"/>
      <c r="FLQ27" s="706" t="s">
        <v>1426</v>
      </c>
      <c r="FLR27" s="706"/>
      <c r="FLS27" s="706"/>
      <c r="FLT27" s="706"/>
      <c r="FLU27" s="706"/>
      <c r="FLV27" s="706"/>
      <c r="FLW27" s="706"/>
      <c r="FLX27" s="706"/>
      <c r="FLY27" s="706" t="s">
        <v>1426</v>
      </c>
      <c r="FLZ27" s="706"/>
      <c r="FMA27" s="706"/>
      <c r="FMB27" s="706"/>
      <c r="FMC27" s="706"/>
      <c r="FMD27" s="706"/>
      <c r="FME27" s="706"/>
      <c r="FMF27" s="706"/>
      <c r="FMG27" s="706" t="s">
        <v>1426</v>
      </c>
      <c r="FMH27" s="706"/>
      <c r="FMI27" s="706"/>
      <c r="FMJ27" s="706"/>
      <c r="FMK27" s="706"/>
      <c r="FML27" s="706"/>
      <c r="FMM27" s="706"/>
      <c r="FMN27" s="706"/>
      <c r="FMO27" s="706" t="s">
        <v>1426</v>
      </c>
      <c r="FMP27" s="706"/>
      <c r="FMQ27" s="706"/>
      <c r="FMR27" s="706"/>
      <c r="FMS27" s="706"/>
      <c r="FMT27" s="706"/>
      <c r="FMU27" s="706"/>
      <c r="FMV27" s="706"/>
      <c r="FMW27" s="706" t="s">
        <v>1426</v>
      </c>
      <c r="FMX27" s="706"/>
      <c r="FMY27" s="706"/>
      <c r="FMZ27" s="706"/>
      <c r="FNA27" s="706"/>
      <c r="FNB27" s="706"/>
      <c r="FNC27" s="706"/>
      <c r="FND27" s="706"/>
      <c r="FNE27" s="706" t="s">
        <v>1426</v>
      </c>
      <c r="FNF27" s="706"/>
      <c r="FNG27" s="706"/>
      <c r="FNH27" s="706"/>
      <c r="FNI27" s="706"/>
      <c r="FNJ27" s="706"/>
      <c r="FNK27" s="706"/>
      <c r="FNL27" s="706"/>
      <c r="FNM27" s="706" t="s">
        <v>1426</v>
      </c>
      <c r="FNN27" s="706"/>
      <c r="FNO27" s="706"/>
      <c r="FNP27" s="706"/>
      <c r="FNQ27" s="706"/>
      <c r="FNR27" s="706"/>
      <c r="FNS27" s="706"/>
      <c r="FNT27" s="706"/>
      <c r="FNU27" s="706" t="s">
        <v>1426</v>
      </c>
      <c r="FNV27" s="706"/>
      <c r="FNW27" s="706"/>
      <c r="FNX27" s="706"/>
      <c r="FNY27" s="706"/>
      <c r="FNZ27" s="706"/>
      <c r="FOA27" s="706"/>
      <c r="FOB27" s="706"/>
      <c r="FOC27" s="706" t="s">
        <v>1426</v>
      </c>
      <c r="FOD27" s="706"/>
      <c r="FOE27" s="706"/>
      <c r="FOF27" s="706"/>
      <c r="FOG27" s="706"/>
      <c r="FOH27" s="706"/>
      <c r="FOI27" s="706"/>
      <c r="FOJ27" s="706"/>
      <c r="FOK27" s="706" t="s">
        <v>1426</v>
      </c>
      <c r="FOL27" s="706"/>
      <c r="FOM27" s="706"/>
      <c r="FON27" s="706"/>
      <c r="FOO27" s="706"/>
      <c r="FOP27" s="706"/>
      <c r="FOQ27" s="706"/>
      <c r="FOR27" s="706"/>
      <c r="FOS27" s="706" t="s">
        <v>1426</v>
      </c>
      <c r="FOT27" s="706"/>
      <c r="FOU27" s="706"/>
      <c r="FOV27" s="706"/>
      <c r="FOW27" s="706"/>
      <c r="FOX27" s="706"/>
      <c r="FOY27" s="706"/>
      <c r="FOZ27" s="706"/>
      <c r="FPA27" s="706" t="s">
        <v>1426</v>
      </c>
      <c r="FPB27" s="706"/>
      <c r="FPC27" s="706"/>
      <c r="FPD27" s="706"/>
      <c r="FPE27" s="706"/>
      <c r="FPF27" s="706"/>
      <c r="FPG27" s="706"/>
      <c r="FPH27" s="706"/>
      <c r="FPI27" s="706" t="s">
        <v>1426</v>
      </c>
      <c r="FPJ27" s="706"/>
      <c r="FPK27" s="706"/>
      <c r="FPL27" s="706"/>
      <c r="FPM27" s="706"/>
      <c r="FPN27" s="706"/>
      <c r="FPO27" s="706"/>
      <c r="FPP27" s="706"/>
      <c r="FPQ27" s="706" t="s">
        <v>1426</v>
      </c>
      <c r="FPR27" s="706"/>
      <c r="FPS27" s="706"/>
      <c r="FPT27" s="706"/>
      <c r="FPU27" s="706"/>
      <c r="FPV27" s="706"/>
      <c r="FPW27" s="706"/>
      <c r="FPX27" s="706"/>
      <c r="FPY27" s="706" t="s">
        <v>1426</v>
      </c>
      <c r="FPZ27" s="706"/>
      <c r="FQA27" s="706"/>
      <c r="FQB27" s="706"/>
      <c r="FQC27" s="706"/>
      <c r="FQD27" s="706"/>
      <c r="FQE27" s="706"/>
      <c r="FQF27" s="706"/>
      <c r="FQG27" s="706" t="s">
        <v>1426</v>
      </c>
      <c r="FQH27" s="706"/>
      <c r="FQI27" s="706"/>
      <c r="FQJ27" s="706"/>
      <c r="FQK27" s="706"/>
      <c r="FQL27" s="706"/>
      <c r="FQM27" s="706"/>
      <c r="FQN27" s="706"/>
      <c r="FQO27" s="706" t="s">
        <v>1426</v>
      </c>
      <c r="FQP27" s="706"/>
      <c r="FQQ27" s="706"/>
      <c r="FQR27" s="706"/>
      <c r="FQS27" s="706"/>
      <c r="FQT27" s="706"/>
      <c r="FQU27" s="706"/>
      <c r="FQV27" s="706"/>
      <c r="FQW27" s="706" t="s">
        <v>1426</v>
      </c>
      <c r="FQX27" s="706"/>
      <c r="FQY27" s="706"/>
      <c r="FQZ27" s="706"/>
      <c r="FRA27" s="706"/>
      <c r="FRB27" s="706"/>
      <c r="FRC27" s="706"/>
      <c r="FRD27" s="706"/>
      <c r="FRE27" s="706" t="s">
        <v>1426</v>
      </c>
      <c r="FRF27" s="706"/>
      <c r="FRG27" s="706"/>
      <c r="FRH27" s="706"/>
      <c r="FRI27" s="706"/>
      <c r="FRJ27" s="706"/>
      <c r="FRK27" s="706"/>
      <c r="FRL27" s="706"/>
      <c r="FRM27" s="706" t="s">
        <v>1426</v>
      </c>
      <c r="FRN27" s="706"/>
      <c r="FRO27" s="706"/>
      <c r="FRP27" s="706"/>
      <c r="FRQ27" s="706"/>
      <c r="FRR27" s="706"/>
      <c r="FRS27" s="706"/>
      <c r="FRT27" s="706"/>
      <c r="FRU27" s="706" t="s">
        <v>1426</v>
      </c>
      <c r="FRV27" s="706"/>
      <c r="FRW27" s="706"/>
      <c r="FRX27" s="706"/>
      <c r="FRY27" s="706"/>
      <c r="FRZ27" s="706"/>
      <c r="FSA27" s="706"/>
      <c r="FSB27" s="706"/>
      <c r="FSC27" s="706" t="s">
        <v>1426</v>
      </c>
      <c r="FSD27" s="706"/>
      <c r="FSE27" s="706"/>
      <c r="FSF27" s="706"/>
      <c r="FSG27" s="706"/>
      <c r="FSH27" s="706"/>
      <c r="FSI27" s="706"/>
      <c r="FSJ27" s="706"/>
      <c r="FSK27" s="706" t="s">
        <v>1426</v>
      </c>
      <c r="FSL27" s="706"/>
      <c r="FSM27" s="706"/>
      <c r="FSN27" s="706"/>
      <c r="FSO27" s="706"/>
      <c r="FSP27" s="706"/>
      <c r="FSQ27" s="706"/>
      <c r="FSR27" s="706"/>
      <c r="FSS27" s="706" t="s">
        <v>1426</v>
      </c>
      <c r="FST27" s="706"/>
      <c r="FSU27" s="706"/>
      <c r="FSV27" s="706"/>
      <c r="FSW27" s="706"/>
      <c r="FSX27" s="706"/>
      <c r="FSY27" s="706"/>
      <c r="FSZ27" s="706"/>
      <c r="FTA27" s="706" t="s">
        <v>1426</v>
      </c>
      <c r="FTB27" s="706"/>
      <c r="FTC27" s="706"/>
      <c r="FTD27" s="706"/>
      <c r="FTE27" s="706"/>
      <c r="FTF27" s="706"/>
      <c r="FTG27" s="706"/>
      <c r="FTH27" s="706"/>
      <c r="FTI27" s="706" t="s">
        <v>1426</v>
      </c>
      <c r="FTJ27" s="706"/>
      <c r="FTK27" s="706"/>
      <c r="FTL27" s="706"/>
      <c r="FTM27" s="706"/>
      <c r="FTN27" s="706"/>
      <c r="FTO27" s="706"/>
      <c r="FTP27" s="706"/>
      <c r="FTQ27" s="706" t="s">
        <v>1426</v>
      </c>
      <c r="FTR27" s="706"/>
      <c r="FTS27" s="706"/>
      <c r="FTT27" s="706"/>
      <c r="FTU27" s="706"/>
      <c r="FTV27" s="706"/>
      <c r="FTW27" s="706"/>
      <c r="FTX27" s="706"/>
      <c r="FTY27" s="706" t="s">
        <v>1426</v>
      </c>
      <c r="FTZ27" s="706"/>
      <c r="FUA27" s="706"/>
      <c r="FUB27" s="706"/>
      <c r="FUC27" s="706"/>
      <c r="FUD27" s="706"/>
      <c r="FUE27" s="706"/>
      <c r="FUF27" s="706"/>
      <c r="FUG27" s="706" t="s">
        <v>1426</v>
      </c>
      <c r="FUH27" s="706"/>
      <c r="FUI27" s="706"/>
      <c r="FUJ27" s="706"/>
      <c r="FUK27" s="706"/>
      <c r="FUL27" s="706"/>
      <c r="FUM27" s="706"/>
      <c r="FUN27" s="706"/>
      <c r="FUO27" s="706" t="s">
        <v>1426</v>
      </c>
      <c r="FUP27" s="706"/>
      <c r="FUQ27" s="706"/>
      <c r="FUR27" s="706"/>
      <c r="FUS27" s="706"/>
      <c r="FUT27" s="706"/>
      <c r="FUU27" s="706"/>
      <c r="FUV27" s="706"/>
      <c r="FUW27" s="706" t="s">
        <v>1426</v>
      </c>
      <c r="FUX27" s="706"/>
      <c r="FUY27" s="706"/>
      <c r="FUZ27" s="706"/>
      <c r="FVA27" s="706"/>
      <c r="FVB27" s="706"/>
      <c r="FVC27" s="706"/>
      <c r="FVD27" s="706"/>
      <c r="FVE27" s="706" t="s">
        <v>1426</v>
      </c>
      <c r="FVF27" s="706"/>
      <c r="FVG27" s="706"/>
      <c r="FVH27" s="706"/>
      <c r="FVI27" s="706"/>
      <c r="FVJ27" s="706"/>
      <c r="FVK27" s="706"/>
      <c r="FVL27" s="706"/>
      <c r="FVM27" s="706" t="s">
        <v>1426</v>
      </c>
      <c r="FVN27" s="706"/>
      <c r="FVO27" s="706"/>
      <c r="FVP27" s="706"/>
      <c r="FVQ27" s="706"/>
      <c r="FVR27" s="706"/>
      <c r="FVS27" s="706"/>
      <c r="FVT27" s="706"/>
      <c r="FVU27" s="706" t="s">
        <v>1426</v>
      </c>
      <c r="FVV27" s="706"/>
      <c r="FVW27" s="706"/>
      <c r="FVX27" s="706"/>
      <c r="FVY27" s="706"/>
      <c r="FVZ27" s="706"/>
      <c r="FWA27" s="706"/>
      <c r="FWB27" s="706"/>
      <c r="FWC27" s="706" t="s">
        <v>1426</v>
      </c>
      <c r="FWD27" s="706"/>
      <c r="FWE27" s="706"/>
      <c r="FWF27" s="706"/>
      <c r="FWG27" s="706"/>
      <c r="FWH27" s="706"/>
      <c r="FWI27" s="706"/>
      <c r="FWJ27" s="706"/>
      <c r="FWK27" s="706" t="s">
        <v>1426</v>
      </c>
      <c r="FWL27" s="706"/>
      <c r="FWM27" s="706"/>
      <c r="FWN27" s="706"/>
      <c r="FWO27" s="706"/>
      <c r="FWP27" s="706"/>
      <c r="FWQ27" s="706"/>
      <c r="FWR27" s="706"/>
      <c r="FWS27" s="706" t="s">
        <v>1426</v>
      </c>
      <c r="FWT27" s="706"/>
      <c r="FWU27" s="706"/>
      <c r="FWV27" s="706"/>
      <c r="FWW27" s="706"/>
      <c r="FWX27" s="706"/>
      <c r="FWY27" s="706"/>
      <c r="FWZ27" s="706"/>
      <c r="FXA27" s="706" t="s">
        <v>1426</v>
      </c>
      <c r="FXB27" s="706"/>
      <c r="FXC27" s="706"/>
      <c r="FXD27" s="706"/>
      <c r="FXE27" s="706"/>
      <c r="FXF27" s="706"/>
      <c r="FXG27" s="706"/>
      <c r="FXH27" s="706"/>
      <c r="FXI27" s="706" t="s">
        <v>1426</v>
      </c>
      <c r="FXJ27" s="706"/>
      <c r="FXK27" s="706"/>
      <c r="FXL27" s="706"/>
      <c r="FXM27" s="706"/>
      <c r="FXN27" s="706"/>
      <c r="FXO27" s="706"/>
      <c r="FXP27" s="706"/>
      <c r="FXQ27" s="706" t="s">
        <v>1426</v>
      </c>
      <c r="FXR27" s="706"/>
      <c r="FXS27" s="706"/>
      <c r="FXT27" s="706"/>
      <c r="FXU27" s="706"/>
      <c r="FXV27" s="706"/>
      <c r="FXW27" s="706"/>
      <c r="FXX27" s="706"/>
      <c r="FXY27" s="706" t="s">
        <v>1426</v>
      </c>
      <c r="FXZ27" s="706"/>
      <c r="FYA27" s="706"/>
      <c r="FYB27" s="706"/>
      <c r="FYC27" s="706"/>
      <c r="FYD27" s="706"/>
      <c r="FYE27" s="706"/>
      <c r="FYF27" s="706"/>
      <c r="FYG27" s="706" t="s">
        <v>1426</v>
      </c>
      <c r="FYH27" s="706"/>
      <c r="FYI27" s="706"/>
      <c r="FYJ27" s="706"/>
      <c r="FYK27" s="706"/>
      <c r="FYL27" s="706"/>
      <c r="FYM27" s="706"/>
      <c r="FYN27" s="706"/>
      <c r="FYO27" s="706" t="s">
        <v>1426</v>
      </c>
      <c r="FYP27" s="706"/>
      <c r="FYQ27" s="706"/>
      <c r="FYR27" s="706"/>
      <c r="FYS27" s="706"/>
      <c r="FYT27" s="706"/>
      <c r="FYU27" s="706"/>
      <c r="FYV27" s="706"/>
      <c r="FYW27" s="706" t="s">
        <v>1426</v>
      </c>
      <c r="FYX27" s="706"/>
      <c r="FYY27" s="706"/>
      <c r="FYZ27" s="706"/>
      <c r="FZA27" s="706"/>
      <c r="FZB27" s="706"/>
      <c r="FZC27" s="706"/>
      <c r="FZD27" s="706"/>
      <c r="FZE27" s="706" t="s">
        <v>1426</v>
      </c>
      <c r="FZF27" s="706"/>
      <c r="FZG27" s="706"/>
      <c r="FZH27" s="706"/>
      <c r="FZI27" s="706"/>
      <c r="FZJ27" s="706"/>
      <c r="FZK27" s="706"/>
      <c r="FZL27" s="706"/>
      <c r="FZM27" s="706" t="s">
        <v>1426</v>
      </c>
      <c r="FZN27" s="706"/>
      <c r="FZO27" s="706"/>
      <c r="FZP27" s="706"/>
      <c r="FZQ27" s="706"/>
      <c r="FZR27" s="706"/>
      <c r="FZS27" s="706"/>
      <c r="FZT27" s="706"/>
      <c r="FZU27" s="706" t="s">
        <v>1426</v>
      </c>
      <c r="FZV27" s="706"/>
      <c r="FZW27" s="706"/>
      <c r="FZX27" s="706"/>
      <c r="FZY27" s="706"/>
      <c r="FZZ27" s="706"/>
      <c r="GAA27" s="706"/>
      <c r="GAB27" s="706"/>
      <c r="GAC27" s="706" t="s">
        <v>1426</v>
      </c>
      <c r="GAD27" s="706"/>
      <c r="GAE27" s="706"/>
      <c r="GAF27" s="706"/>
      <c r="GAG27" s="706"/>
      <c r="GAH27" s="706"/>
      <c r="GAI27" s="706"/>
      <c r="GAJ27" s="706"/>
      <c r="GAK27" s="706" t="s">
        <v>1426</v>
      </c>
      <c r="GAL27" s="706"/>
      <c r="GAM27" s="706"/>
      <c r="GAN27" s="706"/>
      <c r="GAO27" s="706"/>
      <c r="GAP27" s="706"/>
      <c r="GAQ27" s="706"/>
      <c r="GAR27" s="706"/>
      <c r="GAS27" s="706" t="s">
        <v>1426</v>
      </c>
      <c r="GAT27" s="706"/>
      <c r="GAU27" s="706"/>
      <c r="GAV27" s="706"/>
      <c r="GAW27" s="706"/>
      <c r="GAX27" s="706"/>
      <c r="GAY27" s="706"/>
      <c r="GAZ27" s="706"/>
      <c r="GBA27" s="706" t="s">
        <v>1426</v>
      </c>
      <c r="GBB27" s="706"/>
      <c r="GBC27" s="706"/>
      <c r="GBD27" s="706"/>
      <c r="GBE27" s="706"/>
      <c r="GBF27" s="706"/>
      <c r="GBG27" s="706"/>
      <c r="GBH27" s="706"/>
      <c r="GBI27" s="706" t="s">
        <v>1426</v>
      </c>
      <c r="GBJ27" s="706"/>
      <c r="GBK27" s="706"/>
      <c r="GBL27" s="706"/>
      <c r="GBM27" s="706"/>
      <c r="GBN27" s="706"/>
      <c r="GBO27" s="706"/>
      <c r="GBP27" s="706"/>
      <c r="GBQ27" s="706" t="s">
        <v>1426</v>
      </c>
      <c r="GBR27" s="706"/>
      <c r="GBS27" s="706"/>
      <c r="GBT27" s="706"/>
      <c r="GBU27" s="706"/>
      <c r="GBV27" s="706"/>
      <c r="GBW27" s="706"/>
      <c r="GBX27" s="706"/>
      <c r="GBY27" s="706" t="s">
        <v>1426</v>
      </c>
      <c r="GBZ27" s="706"/>
      <c r="GCA27" s="706"/>
      <c r="GCB27" s="706"/>
      <c r="GCC27" s="706"/>
      <c r="GCD27" s="706"/>
      <c r="GCE27" s="706"/>
      <c r="GCF27" s="706"/>
      <c r="GCG27" s="706" t="s">
        <v>1426</v>
      </c>
      <c r="GCH27" s="706"/>
      <c r="GCI27" s="706"/>
      <c r="GCJ27" s="706"/>
      <c r="GCK27" s="706"/>
      <c r="GCL27" s="706"/>
      <c r="GCM27" s="706"/>
      <c r="GCN27" s="706"/>
      <c r="GCO27" s="706" t="s">
        <v>1426</v>
      </c>
      <c r="GCP27" s="706"/>
      <c r="GCQ27" s="706"/>
      <c r="GCR27" s="706"/>
      <c r="GCS27" s="706"/>
      <c r="GCT27" s="706"/>
      <c r="GCU27" s="706"/>
      <c r="GCV27" s="706"/>
      <c r="GCW27" s="706" t="s">
        <v>1426</v>
      </c>
      <c r="GCX27" s="706"/>
      <c r="GCY27" s="706"/>
      <c r="GCZ27" s="706"/>
      <c r="GDA27" s="706"/>
      <c r="GDB27" s="706"/>
      <c r="GDC27" s="706"/>
      <c r="GDD27" s="706"/>
      <c r="GDE27" s="706" t="s">
        <v>1426</v>
      </c>
      <c r="GDF27" s="706"/>
      <c r="GDG27" s="706"/>
      <c r="GDH27" s="706"/>
      <c r="GDI27" s="706"/>
      <c r="GDJ27" s="706"/>
      <c r="GDK27" s="706"/>
      <c r="GDL27" s="706"/>
      <c r="GDM27" s="706" t="s">
        <v>1426</v>
      </c>
      <c r="GDN27" s="706"/>
      <c r="GDO27" s="706"/>
      <c r="GDP27" s="706"/>
      <c r="GDQ27" s="706"/>
      <c r="GDR27" s="706"/>
      <c r="GDS27" s="706"/>
      <c r="GDT27" s="706"/>
      <c r="GDU27" s="706" t="s">
        <v>1426</v>
      </c>
      <c r="GDV27" s="706"/>
      <c r="GDW27" s="706"/>
      <c r="GDX27" s="706"/>
      <c r="GDY27" s="706"/>
      <c r="GDZ27" s="706"/>
      <c r="GEA27" s="706"/>
      <c r="GEB27" s="706"/>
      <c r="GEC27" s="706" t="s">
        <v>1426</v>
      </c>
      <c r="GED27" s="706"/>
      <c r="GEE27" s="706"/>
      <c r="GEF27" s="706"/>
      <c r="GEG27" s="706"/>
      <c r="GEH27" s="706"/>
      <c r="GEI27" s="706"/>
      <c r="GEJ27" s="706"/>
      <c r="GEK27" s="706" t="s">
        <v>1426</v>
      </c>
      <c r="GEL27" s="706"/>
      <c r="GEM27" s="706"/>
      <c r="GEN27" s="706"/>
      <c r="GEO27" s="706"/>
      <c r="GEP27" s="706"/>
      <c r="GEQ27" s="706"/>
      <c r="GER27" s="706"/>
      <c r="GES27" s="706" t="s">
        <v>1426</v>
      </c>
      <c r="GET27" s="706"/>
      <c r="GEU27" s="706"/>
      <c r="GEV27" s="706"/>
      <c r="GEW27" s="706"/>
      <c r="GEX27" s="706"/>
      <c r="GEY27" s="706"/>
      <c r="GEZ27" s="706"/>
      <c r="GFA27" s="706" t="s">
        <v>1426</v>
      </c>
      <c r="GFB27" s="706"/>
      <c r="GFC27" s="706"/>
      <c r="GFD27" s="706"/>
      <c r="GFE27" s="706"/>
      <c r="GFF27" s="706"/>
      <c r="GFG27" s="706"/>
      <c r="GFH27" s="706"/>
      <c r="GFI27" s="706" t="s">
        <v>1426</v>
      </c>
      <c r="GFJ27" s="706"/>
      <c r="GFK27" s="706"/>
      <c r="GFL27" s="706"/>
      <c r="GFM27" s="706"/>
      <c r="GFN27" s="706"/>
      <c r="GFO27" s="706"/>
      <c r="GFP27" s="706"/>
      <c r="GFQ27" s="706" t="s">
        <v>1426</v>
      </c>
      <c r="GFR27" s="706"/>
      <c r="GFS27" s="706"/>
      <c r="GFT27" s="706"/>
      <c r="GFU27" s="706"/>
      <c r="GFV27" s="706"/>
      <c r="GFW27" s="706"/>
      <c r="GFX27" s="706"/>
      <c r="GFY27" s="706" t="s">
        <v>1426</v>
      </c>
      <c r="GFZ27" s="706"/>
      <c r="GGA27" s="706"/>
      <c r="GGB27" s="706"/>
      <c r="GGC27" s="706"/>
      <c r="GGD27" s="706"/>
      <c r="GGE27" s="706"/>
      <c r="GGF27" s="706"/>
      <c r="GGG27" s="706" t="s">
        <v>1426</v>
      </c>
      <c r="GGH27" s="706"/>
      <c r="GGI27" s="706"/>
      <c r="GGJ27" s="706"/>
      <c r="GGK27" s="706"/>
      <c r="GGL27" s="706"/>
      <c r="GGM27" s="706"/>
      <c r="GGN27" s="706"/>
      <c r="GGO27" s="706" t="s">
        <v>1426</v>
      </c>
      <c r="GGP27" s="706"/>
      <c r="GGQ27" s="706"/>
      <c r="GGR27" s="706"/>
      <c r="GGS27" s="706"/>
      <c r="GGT27" s="706"/>
      <c r="GGU27" s="706"/>
      <c r="GGV27" s="706"/>
      <c r="GGW27" s="706" t="s">
        <v>1426</v>
      </c>
      <c r="GGX27" s="706"/>
      <c r="GGY27" s="706"/>
      <c r="GGZ27" s="706"/>
      <c r="GHA27" s="706"/>
      <c r="GHB27" s="706"/>
      <c r="GHC27" s="706"/>
      <c r="GHD27" s="706"/>
      <c r="GHE27" s="706" t="s">
        <v>1426</v>
      </c>
      <c r="GHF27" s="706"/>
      <c r="GHG27" s="706"/>
      <c r="GHH27" s="706"/>
      <c r="GHI27" s="706"/>
      <c r="GHJ27" s="706"/>
      <c r="GHK27" s="706"/>
      <c r="GHL27" s="706"/>
      <c r="GHM27" s="706" t="s">
        <v>1426</v>
      </c>
      <c r="GHN27" s="706"/>
      <c r="GHO27" s="706"/>
      <c r="GHP27" s="706"/>
      <c r="GHQ27" s="706"/>
      <c r="GHR27" s="706"/>
      <c r="GHS27" s="706"/>
      <c r="GHT27" s="706"/>
      <c r="GHU27" s="706" t="s">
        <v>1426</v>
      </c>
      <c r="GHV27" s="706"/>
      <c r="GHW27" s="706"/>
      <c r="GHX27" s="706"/>
      <c r="GHY27" s="706"/>
      <c r="GHZ27" s="706"/>
      <c r="GIA27" s="706"/>
      <c r="GIB27" s="706"/>
      <c r="GIC27" s="706" t="s">
        <v>1426</v>
      </c>
      <c r="GID27" s="706"/>
      <c r="GIE27" s="706"/>
      <c r="GIF27" s="706"/>
      <c r="GIG27" s="706"/>
      <c r="GIH27" s="706"/>
      <c r="GII27" s="706"/>
      <c r="GIJ27" s="706"/>
      <c r="GIK27" s="706" t="s">
        <v>1426</v>
      </c>
      <c r="GIL27" s="706"/>
      <c r="GIM27" s="706"/>
      <c r="GIN27" s="706"/>
      <c r="GIO27" s="706"/>
      <c r="GIP27" s="706"/>
      <c r="GIQ27" s="706"/>
      <c r="GIR27" s="706"/>
      <c r="GIS27" s="706" t="s">
        <v>1426</v>
      </c>
      <c r="GIT27" s="706"/>
      <c r="GIU27" s="706"/>
      <c r="GIV27" s="706"/>
      <c r="GIW27" s="706"/>
      <c r="GIX27" s="706"/>
      <c r="GIY27" s="706"/>
      <c r="GIZ27" s="706"/>
      <c r="GJA27" s="706" t="s">
        <v>1426</v>
      </c>
      <c r="GJB27" s="706"/>
      <c r="GJC27" s="706"/>
      <c r="GJD27" s="706"/>
      <c r="GJE27" s="706"/>
      <c r="GJF27" s="706"/>
      <c r="GJG27" s="706"/>
      <c r="GJH27" s="706"/>
      <c r="GJI27" s="706" t="s">
        <v>1426</v>
      </c>
      <c r="GJJ27" s="706"/>
      <c r="GJK27" s="706"/>
      <c r="GJL27" s="706"/>
      <c r="GJM27" s="706"/>
      <c r="GJN27" s="706"/>
      <c r="GJO27" s="706"/>
      <c r="GJP27" s="706"/>
      <c r="GJQ27" s="706" t="s">
        <v>1426</v>
      </c>
      <c r="GJR27" s="706"/>
      <c r="GJS27" s="706"/>
      <c r="GJT27" s="706"/>
      <c r="GJU27" s="706"/>
      <c r="GJV27" s="706"/>
      <c r="GJW27" s="706"/>
      <c r="GJX27" s="706"/>
      <c r="GJY27" s="706" t="s">
        <v>1426</v>
      </c>
      <c r="GJZ27" s="706"/>
      <c r="GKA27" s="706"/>
      <c r="GKB27" s="706"/>
      <c r="GKC27" s="706"/>
      <c r="GKD27" s="706"/>
      <c r="GKE27" s="706"/>
      <c r="GKF27" s="706"/>
      <c r="GKG27" s="706" t="s">
        <v>1426</v>
      </c>
      <c r="GKH27" s="706"/>
      <c r="GKI27" s="706"/>
      <c r="GKJ27" s="706"/>
      <c r="GKK27" s="706"/>
      <c r="GKL27" s="706"/>
      <c r="GKM27" s="706"/>
      <c r="GKN27" s="706"/>
      <c r="GKO27" s="706" t="s">
        <v>1426</v>
      </c>
      <c r="GKP27" s="706"/>
      <c r="GKQ27" s="706"/>
      <c r="GKR27" s="706"/>
      <c r="GKS27" s="706"/>
      <c r="GKT27" s="706"/>
      <c r="GKU27" s="706"/>
      <c r="GKV27" s="706"/>
      <c r="GKW27" s="706" t="s">
        <v>1426</v>
      </c>
      <c r="GKX27" s="706"/>
      <c r="GKY27" s="706"/>
      <c r="GKZ27" s="706"/>
      <c r="GLA27" s="706"/>
      <c r="GLB27" s="706"/>
      <c r="GLC27" s="706"/>
      <c r="GLD27" s="706"/>
      <c r="GLE27" s="706" t="s">
        <v>1426</v>
      </c>
      <c r="GLF27" s="706"/>
      <c r="GLG27" s="706"/>
      <c r="GLH27" s="706"/>
      <c r="GLI27" s="706"/>
      <c r="GLJ27" s="706"/>
      <c r="GLK27" s="706"/>
      <c r="GLL27" s="706"/>
      <c r="GLM27" s="706" t="s">
        <v>1426</v>
      </c>
      <c r="GLN27" s="706"/>
      <c r="GLO27" s="706"/>
      <c r="GLP27" s="706"/>
      <c r="GLQ27" s="706"/>
      <c r="GLR27" s="706"/>
      <c r="GLS27" s="706"/>
      <c r="GLT27" s="706"/>
      <c r="GLU27" s="706" t="s">
        <v>1426</v>
      </c>
      <c r="GLV27" s="706"/>
      <c r="GLW27" s="706"/>
      <c r="GLX27" s="706"/>
      <c r="GLY27" s="706"/>
      <c r="GLZ27" s="706"/>
      <c r="GMA27" s="706"/>
      <c r="GMB27" s="706"/>
      <c r="GMC27" s="706" t="s">
        <v>1426</v>
      </c>
      <c r="GMD27" s="706"/>
      <c r="GME27" s="706"/>
      <c r="GMF27" s="706"/>
      <c r="GMG27" s="706"/>
      <c r="GMH27" s="706"/>
      <c r="GMI27" s="706"/>
      <c r="GMJ27" s="706"/>
      <c r="GMK27" s="706" t="s">
        <v>1426</v>
      </c>
      <c r="GML27" s="706"/>
      <c r="GMM27" s="706"/>
      <c r="GMN27" s="706"/>
      <c r="GMO27" s="706"/>
      <c r="GMP27" s="706"/>
      <c r="GMQ27" s="706"/>
      <c r="GMR27" s="706"/>
      <c r="GMS27" s="706" t="s">
        <v>1426</v>
      </c>
      <c r="GMT27" s="706"/>
      <c r="GMU27" s="706"/>
      <c r="GMV27" s="706"/>
      <c r="GMW27" s="706"/>
      <c r="GMX27" s="706"/>
      <c r="GMY27" s="706"/>
      <c r="GMZ27" s="706"/>
      <c r="GNA27" s="706" t="s">
        <v>1426</v>
      </c>
      <c r="GNB27" s="706"/>
      <c r="GNC27" s="706"/>
      <c r="GND27" s="706"/>
      <c r="GNE27" s="706"/>
      <c r="GNF27" s="706"/>
      <c r="GNG27" s="706"/>
      <c r="GNH27" s="706"/>
      <c r="GNI27" s="706" t="s">
        <v>1426</v>
      </c>
      <c r="GNJ27" s="706"/>
      <c r="GNK27" s="706"/>
      <c r="GNL27" s="706"/>
      <c r="GNM27" s="706"/>
      <c r="GNN27" s="706"/>
      <c r="GNO27" s="706"/>
      <c r="GNP27" s="706"/>
      <c r="GNQ27" s="706" t="s">
        <v>1426</v>
      </c>
      <c r="GNR27" s="706"/>
      <c r="GNS27" s="706"/>
      <c r="GNT27" s="706"/>
      <c r="GNU27" s="706"/>
      <c r="GNV27" s="706"/>
      <c r="GNW27" s="706"/>
      <c r="GNX27" s="706"/>
      <c r="GNY27" s="706" t="s">
        <v>1426</v>
      </c>
      <c r="GNZ27" s="706"/>
      <c r="GOA27" s="706"/>
      <c r="GOB27" s="706"/>
      <c r="GOC27" s="706"/>
      <c r="GOD27" s="706"/>
      <c r="GOE27" s="706"/>
      <c r="GOF27" s="706"/>
      <c r="GOG27" s="706" t="s">
        <v>1426</v>
      </c>
      <c r="GOH27" s="706"/>
      <c r="GOI27" s="706"/>
      <c r="GOJ27" s="706"/>
      <c r="GOK27" s="706"/>
      <c r="GOL27" s="706"/>
      <c r="GOM27" s="706"/>
      <c r="GON27" s="706"/>
      <c r="GOO27" s="706" t="s">
        <v>1426</v>
      </c>
      <c r="GOP27" s="706"/>
      <c r="GOQ27" s="706"/>
      <c r="GOR27" s="706"/>
      <c r="GOS27" s="706"/>
      <c r="GOT27" s="706"/>
      <c r="GOU27" s="706"/>
      <c r="GOV27" s="706"/>
      <c r="GOW27" s="706" t="s">
        <v>1426</v>
      </c>
      <c r="GOX27" s="706"/>
      <c r="GOY27" s="706"/>
      <c r="GOZ27" s="706"/>
      <c r="GPA27" s="706"/>
      <c r="GPB27" s="706"/>
      <c r="GPC27" s="706"/>
      <c r="GPD27" s="706"/>
      <c r="GPE27" s="706" t="s">
        <v>1426</v>
      </c>
      <c r="GPF27" s="706"/>
      <c r="GPG27" s="706"/>
      <c r="GPH27" s="706"/>
      <c r="GPI27" s="706"/>
      <c r="GPJ27" s="706"/>
      <c r="GPK27" s="706"/>
      <c r="GPL27" s="706"/>
      <c r="GPM27" s="706" t="s">
        <v>1426</v>
      </c>
      <c r="GPN27" s="706"/>
      <c r="GPO27" s="706"/>
      <c r="GPP27" s="706"/>
      <c r="GPQ27" s="706"/>
      <c r="GPR27" s="706"/>
      <c r="GPS27" s="706"/>
      <c r="GPT27" s="706"/>
      <c r="GPU27" s="706" t="s">
        <v>1426</v>
      </c>
      <c r="GPV27" s="706"/>
      <c r="GPW27" s="706"/>
      <c r="GPX27" s="706"/>
      <c r="GPY27" s="706"/>
      <c r="GPZ27" s="706"/>
      <c r="GQA27" s="706"/>
      <c r="GQB27" s="706"/>
      <c r="GQC27" s="706" t="s">
        <v>1426</v>
      </c>
      <c r="GQD27" s="706"/>
      <c r="GQE27" s="706"/>
      <c r="GQF27" s="706"/>
      <c r="GQG27" s="706"/>
      <c r="GQH27" s="706"/>
      <c r="GQI27" s="706"/>
      <c r="GQJ27" s="706"/>
      <c r="GQK27" s="706" t="s">
        <v>1426</v>
      </c>
      <c r="GQL27" s="706"/>
      <c r="GQM27" s="706"/>
      <c r="GQN27" s="706"/>
      <c r="GQO27" s="706"/>
      <c r="GQP27" s="706"/>
      <c r="GQQ27" s="706"/>
      <c r="GQR27" s="706"/>
      <c r="GQS27" s="706" t="s">
        <v>1426</v>
      </c>
      <c r="GQT27" s="706"/>
      <c r="GQU27" s="706"/>
      <c r="GQV27" s="706"/>
      <c r="GQW27" s="706"/>
      <c r="GQX27" s="706"/>
      <c r="GQY27" s="706"/>
      <c r="GQZ27" s="706"/>
      <c r="GRA27" s="706" t="s">
        <v>1426</v>
      </c>
      <c r="GRB27" s="706"/>
      <c r="GRC27" s="706"/>
      <c r="GRD27" s="706"/>
      <c r="GRE27" s="706"/>
      <c r="GRF27" s="706"/>
      <c r="GRG27" s="706"/>
      <c r="GRH27" s="706"/>
      <c r="GRI27" s="706" t="s">
        <v>1426</v>
      </c>
      <c r="GRJ27" s="706"/>
      <c r="GRK27" s="706"/>
      <c r="GRL27" s="706"/>
      <c r="GRM27" s="706"/>
      <c r="GRN27" s="706"/>
      <c r="GRO27" s="706"/>
      <c r="GRP27" s="706"/>
      <c r="GRQ27" s="706" t="s">
        <v>1426</v>
      </c>
      <c r="GRR27" s="706"/>
      <c r="GRS27" s="706"/>
      <c r="GRT27" s="706"/>
      <c r="GRU27" s="706"/>
      <c r="GRV27" s="706"/>
      <c r="GRW27" s="706"/>
      <c r="GRX27" s="706"/>
      <c r="GRY27" s="706" t="s">
        <v>1426</v>
      </c>
      <c r="GRZ27" s="706"/>
      <c r="GSA27" s="706"/>
      <c r="GSB27" s="706"/>
      <c r="GSC27" s="706"/>
      <c r="GSD27" s="706"/>
      <c r="GSE27" s="706"/>
      <c r="GSF27" s="706"/>
      <c r="GSG27" s="706" t="s">
        <v>1426</v>
      </c>
      <c r="GSH27" s="706"/>
      <c r="GSI27" s="706"/>
      <c r="GSJ27" s="706"/>
      <c r="GSK27" s="706"/>
      <c r="GSL27" s="706"/>
      <c r="GSM27" s="706"/>
      <c r="GSN27" s="706"/>
      <c r="GSO27" s="706" t="s">
        <v>1426</v>
      </c>
      <c r="GSP27" s="706"/>
      <c r="GSQ27" s="706"/>
      <c r="GSR27" s="706"/>
      <c r="GSS27" s="706"/>
      <c r="GST27" s="706"/>
      <c r="GSU27" s="706"/>
      <c r="GSV27" s="706"/>
      <c r="GSW27" s="706" t="s">
        <v>1426</v>
      </c>
      <c r="GSX27" s="706"/>
      <c r="GSY27" s="706"/>
      <c r="GSZ27" s="706"/>
      <c r="GTA27" s="706"/>
      <c r="GTB27" s="706"/>
      <c r="GTC27" s="706"/>
      <c r="GTD27" s="706"/>
      <c r="GTE27" s="706" t="s">
        <v>1426</v>
      </c>
      <c r="GTF27" s="706"/>
      <c r="GTG27" s="706"/>
      <c r="GTH27" s="706"/>
      <c r="GTI27" s="706"/>
      <c r="GTJ27" s="706"/>
      <c r="GTK27" s="706"/>
      <c r="GTL27" s="706"/>
      <c r="GTM27" s="706" t="s">
        <v>1426</v>
      </c>
      <c r="GTN27" s="706"/>
      <c r="GTO27" s="706"/>
      <c r="GTP27" s="706"/>
      <c r="GTQ27" s="706"/>
      <c r="GTR27" s="706"/>
      <c r="GTS27" s="706"/>
      <c r="GTT27" s="706"/>
      <c r="GTU27" s="706" t="s">
        <v>1426</v>
      </c>
      <c r="GTV27" s="706"/>
      <c r="GTW27" s="706"/>
      <c r="GTX27" s="706"/>
      <c r="GTY27" s="706"/>
      <c r="GTZ27" s="706"/>
      <c r="GUA27" s="706"/>
      <c r="GUB27" s="706"/>
      <c r="GUC27" s="706" t="s">
        <v>1426</v>
      </c>
      <c r="GUD27" s="706"/>
      <c r="GUE27" s="706"/>
      <c r="GUF27" s="706"/>
      <c r="GUG27" s="706"/>
      <c r="GUH27" s="706"/>
      <c r="GUI27" s="706"/>
      <c r="GUJ27" s="706"/>
      <c r="GUK27" s="706" t="s">
        <v>1426</v>
      </c>
      <c r="GUL27" s="706"/>
      <c r="GUM27" s="706"/>
      <c r="GUN27" s="706"/>
      <c r="GUO27" s="706"/>
      <c r="GUP27" s="706"/>
      <c r="GUQ27" s="706"/>
      <c r="GUR27" s="706"/>
      <c r="GUS27" s="706" t="s">
        <v>1426</v>
      </c>
      <c r="GUT27" s="706"/>
      <c r="GUU27" s="706"/>
      <c r="GUV27" s="706"/>
      <c r="GUW27" s="706"/>
      <c r="GUX27" s="706"/>
      <c r="GUY27" s="706"/>
      <c r="GUZ27" s="706"/>
      <c r="GVA27" s="706" t="s">
        <v>1426</v>
      </c>
      <c r="GVB27" s="706"/>
      <c r="GVC27" s="706"/>
      <c r="GVD27" s="706"/>
      <c r="GVE27" s="706"/>
      <c r="GVF27" s="706"/>
      <c r="GVG27" s="706"/>
      <c r="GVH27" s="706"/>
      <c r="GVI27" s="706" t="s">
        <v>1426</v>
      </c>
      <c r="GVJ27" s="706"/>
      <c r="GVK27" s="706"/>
      <c r="GVL27" s="706"/>
      <c r="GVM27" s="706"/>
      <c r="GVN27" s="706"/>
      <c r="GVO27" s="706"/>
      <c r="GVP27" s="706"/>
      <c r="GVQ27" s="706" t="s">
        <v>1426</v>
      </c>
      <c r="GVR27" s="706"/>
      <c r="GVS27" s="706"/>
      <c r="GVT27" s="706"/>
      <c r="GVU27" s="706"/>
      <c r="GVV27" s="706"/>
      <c r="GVW27" s="706"/>
      <c r="GVX27" s="706"/>
      <c r="GVY27" s="706" t="s">
        <v>1426</v>
      </c>
      <c r="GVZ27" s="706"/>
      <c r="GWA27" s="706"/>
      <c r="GWB27" s="706"/>
      <c r="GWC27" s="706"/>
      <c r="GWD27" s="706"/>
      <c r="GWE27" s="706"/>
      <c r="GWF27" s="706"/>
      <c r="GWG27" s="706" t="s">
        <v>1426</v>
      </c>
      <c r="GWH27" s="706"/>
      <c r="GWI27" s="706"/>
      <c r="GWJ27" s="706"/>
      <c r="GWK27" s="706"/>
      <c r="GWL27" s="706"/>
      <c r="GWM27" s="706"/>
      <c r="GWN27" s="706"/>
      <c r="GWO27" s="706" t="s">
        <v>1426</v>
      </c>
      <c r="GWP27" s="706"/>
      <c r="GWQ27" s="706"/>
      <c r="GWR27" s="706"/>
      <c r="GWS27" s="706"/>
      <c r="GWT27" s="706"/>
      <c r="GWU27" s="706"/>
      <c r="GWV27" s="706"/>
      <c r="GWW27" s="706" t="s">
        <v>1426</v>
      </c>
      <c r="GWX27" s="706"/>
      <c r="GWY27" s="706"/>
      <c r="GWZ27" s="706"/>
      <c r="GXA27" s="706"/>
      <c r="GXB27" s="706"/>
      <c r="GXC27" s="706"/>
      <c r="GXD27" s="706"/>
      <c r="GXE27" s="706" t="s">
        <v>1426</v>
      </c>
      <c r="GXF27" s="706"/>
      <c r="GXG27" s="706"/>
      <c r="GXH27" s="706"/>
      <c r="GXI27" s="706"/>
      <c r="GXJ27" s="706"/>
      <c r="GXK27" s="706"/>
      <c r="GXL27" s="706"/>
      <c r="GXM27" s="706" t="s">
        <v>1426</v>
      </c>
      <c r="GXN27" s="706"/>
      <c r="GXO27" s="706"/>
      <c r="GXP27" s="706"/>
      <c r="GXQ27" s="706"/>
      <c r="GXR27" s="706"/>
      <c r="GXS27" s="706"/>
      <c r="GXT27" s="706"/>
      <c r="GXU27" s="706" t="s">
        <v>1426</v>
      </c>
      <c r="GXV27" s="706"/>
      <c r="GXW27" s="706"/>
      <c r="GXX27" s="706"/>
      <c r="GXY27" s="706"/>
      <c r="GXZ27" s="706"/>
      <c r="GYA27" s="706"/>
      <c r="GYB27" s="706"/>
      <c r="GYC27" s="706" t="s">
        <v>1426</v>
      </c>
      <c r="GYD27" s="706"/>
      <c r="GYE27" s="706"/>
      <c r="GYF27" s="706"/>
      <c r="GYG27" s="706"/>
      <c r="GYH27" s="706"/>
      <c r="GYI27" s="706"/>
      <c r="GYJ27" s="706"/>
      <c r="GYK27" s="706" t="s">
        <v>1426</v>
      </c>
      <c r="GYL27" s="706"/>
      <c r="GYM27" s="706"/>
      <c r="GYN27" s="706"/>
      <c r="GYO27" s="706"/>
      <c r="GYP27" s="706"/>
      <c r="GYQ27" s="706"/>
      <c r="GYR27" s="706"/>
      <c r="GYS27" s="706" t="s">
        <v>1426</v>
      </c>
      <c r="GYT27" s="706"/>
      <c r="GYU27" s="706"/>
      <c r="GYV27" s="706"/>
      <c r="GYW27" s="706"/>
      <c r="GYX27" s="706"/>
      <c r="GYY27" s="706"/>
      <c r="GYZ27" s="706"/>
      <c r="GZA27" s="706" t="s">
        <v>1426</v>
      </c>
      <c r="GZB27" s="706"/>
      <c r="GZC27" s="706"/>
      <c r="GZD27" s="706"/>
      <c r="GZE27" s="706"/>
      <c r="GZF27" s="706"/>
      <c r="GZG27" s="706"/>
      <c r="GZH27" s="706"/>
      <c r="GZI27" s="706" t="s">
        <v>1426</v>
      </c>
      <c r="GZJ27" s="706"/>
      <c r="GZK27" s="706"/>
      <c r="GZL27" s="706"/>
      <c r="GZM27" s="706"/>
      <c r="GZN27" s="706"/>
      <c r="GZO27" s="706"/>
      <c r="GZP27" s="706"/>
      <c r="GZQ27" s="706" t="s">
        <v>1426</v>
      </c>
      <c r="GZR27" s="706"/>
      <c r="GZS27" s="706"/>
      <c r="GZT27" s="706"/>
      <c r="GZU27" s="706"/>
      <c r="GZV27" s="706"/>
      <c r="GZW27" s="706"/>
      <c r="GZX27" s="706"/>
      <c r="GZY27" s="706" t="s">
        <v>1426</v>
      </c>
      <c r="GZZ27" s="706"/>
      <c r="HAA27" s="706"/>
      <c r="HAB27" s="706"/>
      <c r="HAC27" s="706"/>
      <c r="HAD27" s="706"/>
      <c r="HAE27" s="706"/>
      <c r="HAF27" s="706"/>
      <c r="HAG27" s="706" t="s">
        <v>1426</v>
      </c>
      <c r="HAH27" s="706"/>
      <c r="HAI27" s="706"/>
      <c r="HAJ27" s="706"/>
      <c r="HAK27" s="706"/>
      <c r="HAL27" s="706"/>
      <c r="HAM27" s="706"/>
      <c r="HAN27" s="706"/>
      <c r="HAO27" s="706" t="s">
        <v>1426</v>
      </c>
      <c r="HAP27" s="706"/>
      <c r="HAQ27" s="706"/>
      <c r="HAR27" s="706"/>
      <c r="HAS27" s="706"/>
      <c r="HAT27" s="706"/>
      <c r="HAU27" s="706"/>
      <c r="HAV27" s="706"/>
      <c r="HAW27" s="706" t="s">
        <v>1426</v>
      </c>
      <c r="HAX27" s="706"/>
      <c r="HAY27" s="706"/>
      <c r="HAZ27" s="706"/>
      <c r="HBA27" s="706"/>
      <c r="HBB27" s="706"/>
      <c r="HBC27" s="706"/>
      <c r="HBD27" s="706"/>
      <c r="HBE27" s="706" t="s">
        <v>1426</v>
      </c>
      <c r="HBF27" s="706"/>
      <c r="HBG27" s="706"/>
      <c r="HBH27" s="706"/>
      <c r="HBI27" s="706"/>
      <c r="HBJ27" s="706"/>
      <c r="HBK27" s="706"/>
      <c r="HBL27" s="706"/>
      <c r="HBM27" s="706" t="s">
        <v>1426</v>
      </c>
      <c r="HBN27" s="706"/>
      <c r="HBO27" s="706"/>
      <c r="HBP27" s="706"/>
      <c r="HBQ27" s="706"/>
      <c r="HBR27" s="706"/>
      <c r="HBS27" s="706"/>
      <c r="HBT27" s="706"/>
      <c r="HBU27" s="706" t="s">
        <v>1426</v>
      </c>
      <c r="HBV27" s="706"/>
      <c r="HBW27" s="706"/>
      <c r="HBX27" s="706"/>
      <c r="HBY27" s="706"/>
      <c r="HBZ27" s="706"/>
      <c r="HCA27" s="706"/>
      <c r="HCB27" s="706"/>
      <c r="HCC27" s="706" t="s">
        <v>1426</v>
      </c>
      <c r="HCD27" s="706"/>
      <c r="HCE27" s="706"/>
      <c r="HCF27" s="706"/>
      <c r="HCG27" s="706"/>
      <c r="HCH27" s="706"/>
      <c r="HCI27" s="706"/>
      <c r="HCJ27" s="706"/>
      <c r="HCK27" s="706" t="s">
        <v>1426</v>
      </c>
      <c r="HCL27" s="706"/>
      <c r="HCM27" s="706"/>
      <c r="HCN27" s="706"/>
      <c r="HCO27" s="706"/>
      <c r="HCP27" s="706"/>
      <c r="HCQ27" s="706"/>
      <c r="HCR27" s="706"/>
      <c r="HCS27" s="706" t="s">
        <v>1426</v>
      </c>
      <c r="HCT27" s="706"/>
      <c r="HCU27" s="706"/>
      <c r="HCV27" s="706"/>
      <c r="HCW27" s="706"/>
      <c r="HCX27" s="706"/>
      <c r="HCY27" s="706"/>
      <c r="HCZ27" s="706"/>
      <c r="HDA27" s="706" t="s">
        <v>1426</v>
      </c>
      <c r="HDB27" s="706"/>
      <c r="HDC27" s="706"/>
      <c r="HDD27" s="706"/>
      <c r="HDE27" s="706"/>
      <c r="HDF27" s="706"/>
      <c r="HDG27" s="706"/>
      <c r="HDH27" s="706"/>
      <c r="HDI27" s="706" t="s">
        <v>1426</v>
      </c>
      <c r="HDJ27" s="706"/>
      <c r="HDK27" s="706"/>
      <c r="HDL27" s="706"/>
      <c r="HDM27" s="706"/>
      <c r="HDN27" s="706"/>
      <c r="HDO27" s="706"/>
      <c r="HDP27" s="706"/>
      <c r="HDQ27" s="706" t="s">
        <v>1426</v>
      </c>
      <c r="HDR27" s="706"/>
      <c r="HDS27" s="706"/>
      <c r="HDT27" s="706"/>
      <c r="HDU27" s="706"/>
      <c r="HDV27" s="706"/>
      <c r="HDW27" s="706"/>
      <c r="HDX27" s="706"/>
      <c r="HDY27" s="706" t="s">
        <v>1426</v>
      </c>
      <c r="HDZ27" s="706"/>
      <c r="HEA27" s="706"/>
      <c r="HEB27" s="706"/>
      <c r="HEC27" s="706"/>
      <c r="HED27" s="706"/>
      <c r="HEE27" s="706"/>
      <c r="HEF27" s="706"/>
      <c r="HEG27" s="706" t="s">
        <v>1426</v>
      </c>
      <c r="HEH27" s="706"/>
      <c r="HEI27" s="706"/>
      <c r="HEJ27" s="706"/>
      <c r="HEK27" s="706"/>
      <c r="HEL27" s="706"/>
      <c r="HEM27" s="706"/>
      <c r="HEN27" s="706"/>
      <c r="HEO27" s="706" t="s">
        <v>1426</v>
      </c>
      <c r="HEP27" s="706"/>
      <c r="HEQ27" s="706"/>
      <c r="HER27" s="706"/>
      <c r="HES27" s="706"/>
      <c r="HET27" s="706"/>
      <c r="HEU27" s="706"/>
      <c r="HEV27" s="706"/>
      <c r="HEW27" s="706" t="s">
        <v>1426</v>
      </c>
      <c r="HEX27" s="706"/>
      <c r="HEY27" s="706"/>
      <c r="HEZ27" s="706"/>
      <c r="HFA27" s="706"/>
      <c r="HFB27" s="706"/>
      <c r="HFC27" s="706"/>
      <c r="HFD27" s="706"/>
      <c r="HFE27" s="706" t="s">
        <v>1426</v>
      </c>
      <c r="HFF27" s="706"/>
      <c r="HFG27" s="706"/>
      <c r="HFH27" s="706"/>
      <c r="HFI27" s="706"/>
      <c r="HFJ27" s="706"/>
      <c r="HFK27" s="706"/>
      <c r="HFL27" s="706"/>
      <c r="HFM27" s="706" t="s">
        <v>1426</v>
      </c>
      <c r="HFN27" s="706"/>
      <c r="HFO27" s="706"/>
      <c r="HFP27" s="706"/>
      <c r="HFQ27" s="706"/>
      <c r="HFR27" s="706"/>
      <c r="HFS27" s="706"/>
      <c r="HFT27" s="706"/>
      <c r="HFU27" s="706" t="s">
        <v>1426</v>
      </c>
      <c r="HFV27" s="706"/>
      <c r="HFW27" s="706"/>
      <c r="HFX27" s="706"/>
      <c r="HFY27" s="706"/>
      <c r="HFZ27" s="706"/>
      <c r="HGA27" s="706"/>
      <c r="HGB27" s="706"/>
      <c r="HGC27" s="706" t="s">
        <v>1426</v>
      </c>
      <c r="HGD27" s="706"/>
      <c r="HGE27" s="706"/>
      <c r="HGF27" s="706"/>
      <c r="HGG27" s="706"/>
      <c r="HGH27" s="706"/>
      <c r="HGI27" s="706"/>
      <c r="HGJ27" s="706"/>
      <c r="HGK27" s="706" t="s">
        <v>1426</v>
      </c>
      <c r="HGL27" s="706"/>
      <c r="HGM27" s="706"/>
      <c r="HGN27" s="706"/>
      <c r="HGO27" s="706"/>
      <c r="HGP27" s="706"/>
      <c r="HGQ27" s="706"/>
      <c r="HGR27" s="706"/>
      <c r="HGS27" s="706" t="s">
        <v>1426</v>
      </c>
      <c r="HGT27" s="706"/>
      <c r="HGU27" s="706"/>
      <c r="HGV27" s="706"/>
      <c r="HGW27" s="706"/>
      <c r="HGX27" s="706"/>
      <c r="HGY27" s="706"/>
      <c r="HGZ27" s="706"/>
      <c r="HHA27" s="706" t="s">
        <v>1426</v>
      </c>
      <c r="HHB27" s="706"/>
      <c r="HHC27" s="706"/>
      <c r="HHD27" s="706"/>
      <c r="HHE27" s="706"/>
      <c r="HHF27" s="706"/>
      <c r="HHG27" s="706"/>
      <c r="HHH27" s="706"/>
      <c r="HHI27" s="706" t="s">
        <v>1426</v>
      </c>
      <c r="HHJ27" s="706"/>
      <c r="HHK27" s="706"/>
      <c r="HHL27" s="706"/>
      <c r="HHM27" s="706"/>
      <c r="HHN27" s="706"/>
      <c r="HHO27" s="706"/>
      <c r="HHP27" s="706"/>
      <c r="HHQ27" s="706" t="s">
        <v>1426</v>
      </c>
      <c r="HHR27" s="706"/>
      <c r="HHS27" s="706"/>
      <c r="HHT27" s="706"/>
      <c r="HHU27" s="706"/>
      <c r="HHV27" s="706"/>
      <c r="HHW27" s="706"/>
      <c r="HHX27" s="706"/>
      <c r="HHY27" s="706" t="s">
        <v>1426</v>
      </c>
      <c r="HHZ27" s="706"/>
      <c r="HIA27" s="706"/>
      <c r="HIB27" s="706"/>
      <c r="HIC27" s="706"/>
      <c r="HID27" s="706"/>
      <c r="HIE27" s="706"/>
      <c r="HIF27" s="706"/>
      <c r="HIG27" s="706" t="s">
        <v>1426</v>
      </c>
      <c r="HIH27" s="706"/>
      <c r="HII27" s="706"/>
      <c r="HIJ27" s="706"/>
      <c r="HIK27" s="706"/>
      <c r="HIL27" s="706"/>
      <c r="HIM27" s="706"/>
      <c r="HIN27" s="706"/>
      <c r="HIO27" s="706" t="s">
        <v>1426</v>
      </c>
      <c r="HIP27" s="706"/>
      <c r="HIQ27" s="706"/>
      <c r="HIR27" s="706"/>
      <c r="HIS27" s="706"/>
      <c r="HIT27" s="706"/>
      <c r="HIU27" s="706"/>
      <c r="HIV27" s="706"/>
      <c r="HIW27" s="706" t="s">
        <v>1426</v>
      </c>
      <c r="HIX27" s="706"/>
      <c r="HIY27" s="706"/>
      <c r="HIZ27" s="706"/>
      <c r="HJA27" s="706"/>
      <c r="HJB27" s="706"/>
      <c r="HJC27" s="706"/>
      <c r="HJD27" s="706"/>
      <c r="HJE27" s="706" t="s">
        <v>1426</v>
      </c>
      <c r="HJF27" s="706"/>
      <c r="HJG27" s="706"/>
      <c r="HJH27" s="706"/>
      <c r="HJI27" s="706"/>
      <c r="HJJ27" s="706"/>
      <c r="HJK27" s="706"/>
      <c r="HJL27" s="706"/>
      <c r="HJM27" s="706" t="s">
        <v>1426</v>
      </c>
      <c r="HJN27" s="706"/>
      <c r="HJO27" s="706"/>
      <c r="HJP27" s="706"/>
      <c r="HJQ27" s="706"/>
      <c r="HJR27" s="706"/>
      <c r="HJS27" s="706"/>
      <c r="HJT27" s="706"/>
      <c r="HJU27" s="706" t="s">
        <v>1426</v>
      </c>
      <c r="HJV27" s="706"/>
      <c r="HJW27" s="706"/>
      <c r="HJX27" s="706"/>
      <c r="HJY27" s="706"/>
      <c r="HJZ27" s="706"/>
      <c r="HKA27" s="706"/>
      <c r="HKB27" s="706"/>
      <c r="HKC27" s="706" t="s">
        <v>1426</v>
      </c>
      <c r="HKD27" s="706"/>
      <c r="HKE27" s="706"/>
      <c r="HKF27" s="706"/>
      <c r="HKG27" s="706"/>
      <c r="HKH27" s="706"/>
      <c r="HKI27" s="706"/>
      <c r="HKJ27" s="706"/>
      <c r="HKK27" s="706" t="s">
        <v>1426</v>
      </c>
      <c r="HKL27" s="706"/>
      <c r="HKM27" s="706"/>
      <c r="HKN27" s="706"/>
      <c r="HKO27" s="706"/>
      <c r="HKP27" s="706"/>
      <c r="HKQ27" s="706"/>
      <c r="HKR27" s="706"/>
      <c r="HKS27" s="706" t="s">
        <v>1426</v>
      </c>
      <c r="HKT27" s="706"/>
      <c r="HKU27" s="706"/>
      <c r="HKV27" s="706"/>
      <c r="HKW27" s="706"/>
      <c r="HKX27" s="706"/>
      <c r="HKY27" s="706"/>
      <c r="HKZ27" s="706"/>
      <c r="HLA27" s="706" t="s">
        <v>1426</v>
      </c>
      <c r="HLB27" s="706"/>
      <c r="HLC27" s="706"/>
      <c r="HLD27" s="706"/>
      <c r="HLE27" s="706"/>
      <c r="HLF27" s="706"/>
      <c r="HLG27" s="706"/>
      <c r="HLH27" s="706"/>
      <c r="HLI27" s="706" t="s">
        <v>1426</v>
      </c>
      <c r="HLJ27" s="706"/>
      <c r="HLK27" s="706"/>
      <c r="HLL27" s="706"/>
      <c r="HLM27" s="706"/>
      <c r="HLN27" s="706"/>
      <c r="HLO27" s="706"/>
      <c r="HLP27" s="706"/>
      <c r="HLQ27" s="706" t="s">
        <v>1426</v>
      </c>
      <c r="HLR27" s="706"/>
      <c r="HLS27" s="706"/>
      <c r="HLT27" s="706"/>
      <c r="HLU27" s="706"/>
      <c r="HLV27" s="706"/>
      <c r="HLW27" s="706"/>
      <c r="HLX27" s="706"/>
      <c r="HLY27" s="706" t="s">
        <v>1426</v>
      </c>
      <c r="HLZ27" s="706"/>
      <c r="HMA27" s="706"/>
      <c r="HMB27" s="706"/>
      <c r="HMC27" s="706"/>
      <c r="HMD27" s="706"/>
      <c r="HME27" s="706"/>
      <c r="HMF27" s="706"/>
      <c r="HMG27" s="706" t="s">
        <v>1426</v>
      </c>
      <c r="HMH27" s="706"/>
      <c r="HMI27" s="706"/>
      <c r="HMJ27" s="706"/>
      <c r="HMK27" s="706"/>
      <c r="HML27" s="706"/>
      <c r="HMM27" s="706"/>
      <c r="HMN27" s="706"/>
      <c r="HMO27" s="706" t="s">
        <v>1426</v>
      </c>
      <c r="HMP27" s="706"/>
      <c r="HMQ27" s="706"/>
      <c r="HMR27" s="706"/>
      <c r="HMS27" s="706"/>
      <c r="HMT27" s="706"/>
      <c r="HMU27" s="706"/>
      <c r="HMV27" s="706"/>
      <c r="HMW27" s="706" t="s">
        <v>1426</v>
      </c>
      <c r="HMX27" s="706"/>
      <c r="HMY27" s="706"/>
      <c r="HMZ27" s="706"/>
      <c r="HNA27" s="706"/>
      <c r="HNB27" s="706"/>
      <c r="HNC27" s="706"/>
      <c r="HND27" s="706"/>
      <c r="HNE27" s="706" t="s">
        <v>1426</v>
      </c>
      <c r="HNF27" s="706"/>
      <c r="HNG27" s="706"/>
      <c r="HNH27" s="706"/>
      <c r="HNI27" s="706"/>
      <c r="HNJ27" s="706"/>
      <c r="HNK27" s="706"/>
      <c r="HNL27" s="706"/>
      <c r="HNM27" s="706" t="s">
        <v>1426</v>
      </c>
      <c r="HNN27" s="706"/>
      <c r="HNO27" s="706"/>
      <c r="HNP27" s="706"/>
      <c r="HNQ27" s="706"/>
      <c r="HNR27" s="706"/>
      <c r="HNS27" s="706"/>
      <c r="HNT27" s="706"/>
      <c r="HNU27" s="706" t="s">
        <v>1426</v>
      </c>
      <c r="HNV27" s="706"/>
      <c r="HNW27" s="706"/>
      <c r="HNX27" s="706"/>
      <c r="HNY27" s="706"/>
      <c r="HNZ27" s="706"/>
      <c r="HOA27" s="706"/>
      <c r="HOB27" s="706"/>
      <c r="HOC27" s="706" t="s">
        <v>1426</v>
      </c>
      <c r="HOD27" s="706"/>
      <c r="HOE27" s="706"/>
      <c r="HOF27" s="706"/>
      <c r="HOG27" s="706"/>
      <c r="HOH27" s="706"/>
      <c r="HOI27" s="706"/>
      <c r="HOJ27" s="706"/>
      <c r="HOK27" s="706" t="s">
        <v>1426</v>
      </c>
      <c r="HOL27" s="706"/>
      <c r="HOM27" s="706"/>
      <c r="HON27" s="706"/>
      <c r="HOO27" s="706"/>
      <c r="HOP27" s="706"/>
      <c r="HOQ27" s="706"/>
      <c r="HOR27" s="706"/>
      <c r="HOS27" s="706" t="s">
        <v>1426</v>
      </c>
      <c r="HOT27" s="706"/>
      <c r="HOU27" s="706"/>
      <c r="HOV27" s="706"/>
      <c r="HOW27" s="706"/>
      <c r="HOX27" s="706"/>
      <c r="HOY27" s="706"/>
      <c r="HOZ27" s="706"/>
      <c r="HPA27" s="706" t="s">
        <v>1426</v>
      </c>
      <c r="HPB27" s="706"/>
      <c r="HPC27" s="706"/>
      <c r="HPD27" s="706"/>
      <c r="HPE27" s="706"/>
      <c r="HPF27" s="706"/>
      <c r="HPG27" s="706"/>
      <c r="HPH27" s="706"/>
      <c r="HPI27" s="706" t="s">
        <v>1426</v>
      </c>
      <c r="HPJ27" s="706"/>
      <c r="HPK27" s="706"/>
      <c r="HPL27" s="706"/>
      <c r="HPM27" s="706"/>
      <c r="HPN27" s="706"/>
      <c r="HPO27" s="706"/>
      <c r="HPP27" s="706"/>
      <c r="HPQ27" s="706" t="s">
        <v>1426</v>
      </c>
      <c r="HPR27" s="706"/>
      <c r="HPS27" s="706"/>
      <c r="HPT27" s="706"/>
      <c r="HPU27" s="706"/>
      <c r="HPV27" s="706"/>
      <c r="HPW27" s="706"/>
      <c r="HPX27" s="706"/>
      <c r="HPY27" s="706" t="s">
        <v>1426</v>
      </c>
      <c r="HPZ27" s="706"/>
      <c r="HQA27" s="706"/>
      <c r="HQB27" s="706"/>
      <c r="HQC27" s="706"/>
      <c r="HQD27" s="706"/>
      <c r="HQE27" s="706"/>
      <c r="HQF27" s="706"/>
      <c r="HQG27" s="706" t="s">
        <v>1426</v>
      </c>
      <c r="HQH27" s="706"/>
      <c r="HQI27" s="706"/>
      <c r="HQJ27" s="706"/>
      <c r="HQK27" s="706"/>
      <c r="HQL27" s="706"/>
      <c r="HQM27" s="706"/>
      <c r="HQN27" s="706"/>
      <c r="HQO27" s="706" t="s">
        <v>1426</v>
      </c>
      <c r="HQP27" s="706"/>
      <c r="HQQ27" s="706"/>
      <c r="HQR27" s="706"/>
      <c r="HQS27" s="706"/>
      <c r="HQT27" s="706"/>
      <c r="HQU27" s="706"/>
      <c r="HQV27" s="706"/>
      <c r="HQW27" s="706" t="s">
        <v>1426</v>
      </c>
      <c r="HQX27" s="706"/>
      <c r="HQY27" s="706"/>
      <c r="HQZ27" s="706"/>
      <c r="HRA27" s="706"/>
      <c r="HRB27" s="706"/>
      <c r="HRC27" s="706"/>
      <c r="HRD27" s="706"/>
      <c r="HRE27" s="706" t="s">
        <v>1426</v>
      </c>
      <c r="HRF27" s="706"/>
      <c r="HRG27" s="706"/>
      <c r="HRH27" s="706"/>
      <c r="HRI27" s="706"/>
      <c r="HRJ27" s="706"/>
      <c r="HRK27" s="706"/>
      <c r="HRL27" s="706"/>
      <c r="HRM27" s="706" t="s">
        <v>1426</v>
      </c>
      <c r="HRN27" s="706"/>
      <c r="HRO27" s="706"/>
      <c r="HRP27" s="706"/>
      <c r="HRQ27" s="706"/>
      <c r="HRR27" s="706"/>
      <c r="HRS27" s="706"/>
      <c r="HRT27" s="706"/>
      <c r="HRU27" s="706" t="s">
        <v>1426</v>
      </c>
      <c r="HRV27" s="706"/>
      <c r="HRW27" s="706"/>
      <c r="HRX27" s="706"/>
      <c r="HRY27" s="706"/>
      <c r="HRZ27" s="706"/>
      <c r="HSA27" s="706"/>
      <c r="HSB27" s="706"/>
      <c r="HSC27" s="706" t="s">
        <v>1426</v>
      </c>
      <c r="HSD27" s="706"/>
      <c r="HSE27" s="706"/>
      <c r="HSF27" s="706"/>
      <c r="HSG27" s="706"/>
      <c r="HSH27" s="706"/>
      <c r="HSI27" s="706"/>
      <c r="HSJ27" s="706"/>
      <c r="HSK27" s="706" t="s">
        <v>1426</v>
      </c>
      <c r="HSL27" s="706"/>
      <c r="HSM27" s="706"/>
      <c r="HSN27" s="706"/>
      <c r="HSO27" s="706"/>
      <c r="HSP27" s="706"/>
      <c r="HSQ27" s="706"/>
      <c r="HSR27" s="706"/>
      <c r="HSS27" s="706" t="s">
        <v>1426</v>
      </c>
      <c r="HST27" s="706"/>
      <c r="HSU27" s="706"/>
      <c r="HSV27" s="706"/>
      <c r="HSW27" s="706"/>
      <c r="HSX27" s="706"/>
      <c r="HSY27" s="706"/>
      <c r="HSZ27" s="706"/>
      <c r="HTA27" s="706" t="s">
        <v>1426</v>
      </c>
      <c r="HTB27" s="706"/>
      <c r="HTC27" s="706"/>
      <c r="HTD27" s="706"/>
      <c r="HTE27" s="706"/>
      <c r="HTF27" s="706"/>
      <c r="HTG27" s="706"/>
      <c r="HTH27" s="706"/>
      <c r="HTI27" s="706" t="s">
        <v>1426</v>
      </c>
      <c r="HTJ27" s="706"/>
      <c r="HTK27" s="706"/>
      <c r="HTL27" s="706"/>
      <c r="HTM27" s="706"/>
      <c r="HTN27" s="706"/>
      <c r="HTO27" s="706"/>
      <c r="HTP27" s="706"/>
      <c r="HTQ27" s="706" t="s">
        <v>1426</v>
      </c>
      <c r="HTR27" s="706"/>
      <c r="HTS27" s="706"/>
      <c r="HTT27" s="706"/>
      <c r="HTU27" s="706"/>
      <c r="HTV27" s="706"/>
      <c r="HTW27" s="706"/>
      <c r="HTX27" s="706"/>
      <c r="HTY27" s="706" t="s">
        <v>1426</v>
      </c>
      <c r="HTZ27" s="706"/>
      <c r="HUA27" s="706"/>
      <c r="HUB27" s="706"/>
      <c r="HUC27" s="706"/>
      <c r="HUD27" s="706"/>
      <c r="HUE27" s="706"/>
      <c r="HUF27" s="706"/>
      <c r="HUG27" s="706" t="s">
        <v>1426</v>
      </c>
      <c r="HUH27" s="706"/>
      <c r="HUI27" s="706"/>
      <c r="HUJ27" s="706"/>
      <c r="HUK27" s="706"/>
      <c r="HUL27" s="706"/>
      <c r="HUM27" s="706"/>
      <c r="HUN27" s="706"/>
      <c r="HUO27" s="706" t="s">
        <v>1426</v>
      </c>
      <c r="HUP27" s="706"/>
      <c r="HUQ27" s="706"/>
      <c r="HUR27" s="706"/>
      <c r="HUS27" s="706"/>
      <c r="HUT27" s="706"/>
      <c r="HUU27" s="706"/>
      <c r="HUV27" s="706"/>
      <c r="HUW27" s="706" t="s">
        <v>1426</v>
      </c>
      <c r="HUX27" s="706"/>
      <c r="HUY27" s="706"/>
      <c r="HUZ27" s="706"/>
      <c r="HVA27" s="706"/>
      <c r="HVB27" s="706"/>
      <c r="HVC27" s="706"/>
      <c r="HVD27" s="706"/>
      <c r="HVE27" s="706" t="s">
        <v>1426</v>
      </c>
      <c r="HVF27" s="706"/>
      <c r="HVG27" s="706"/>
      <c r="HVH27" s="706"/>
      <c r="HVI27" s="706"/>
      <c r="HVJ27" s="706"/>
      <c r="HVK27" s="706"/>
      <c r="HVL27" s="706"/>
      <c r="HVM27" s="706" t="s">
        <v>1426</v>
      </c>
      <c r="HVN27" s="706"/>
      <c r="HVO27" s="706"/>
      <c r="HVP27" s="706"/>
      <c r="HVQ27" s="706"/>
      <c r="HVR27" s="706"/>
      <c r="HVS27" s="706"/>
      <c r="HVT27" s="706"/>
      <c r="HVU27" s="706" t="s">
        <v>1426</v>
      </c>
      <c r="HVV27" s="706"/>
      <c r="HVW27" s="706"/>
      <c r="HVX27" s="706"/>
      <c r="HVY27" s="706"/>
      <c r="HVZ27" s="706"/>
      <c r="HWA27" s="706"/>
      <c r="HWB27" s="706"/>
      <c r="HWC27" s="706" t="s">
        <v>1426</v>
      </c>
      <c r="HWD27" s="706"/>
      <c r="HWE27" s="706"/>
      <c r="HWF27" s="706"/>
      <c r="HWG27" s="706"/>
      <c r="HWH27" s="706"/>
      <c r="HWI27" s="706"/>
      <c r="HWJ27" s="706"/>
      <c r="HWK27" s="706" t="s">
        <v>1426</v>
      </c>
      <c r="HWL27" s="706"/>
      <c r="HWM27" s="706"/>
      <c r="HWN27" s="706"/>
      <c r="HWO27" s="706"/>
      <c r="HWP27" s="706"/>
      <c r="HWQ27" s="706"/>
      <c r="HWR27" s="706"/>
      <c r="HWS27" s="706" t="s">
        <v>1426</v>
      </c>
      <c r="HWT27" s="706"/>
      <c r="HWU27" s="706"/>
      <c r="HWV27" s="706"/>
      <c r="HWW27" s="706"/>
      <c r="HWX27" s="706"/>
      <c r="HWY27" s="706"/>
      <c r="HWZ27" s="706"/>
      <c r="HXA27" s="706" t="s">
        <v>1426</v>
      </c>
      <c r="HXB27" s="706"/>
      <c r="HXC27" s="706"/>
      <c r="HXD27" s="706"/>
      <c r="HXE27" s="706"/>
      <c r="HXF27" s="706"/>
      <c r="HXG27" s="706"/>
      <c r="HXH27" s="706"/>
      <c r="HXI27" s="706" t="s">
        <v>1426</v>
      </c>
      <c r="HXJ27" s="706"/>
      <c r="HXK27" s="706"/>
      <c r="HXL27" s="706"/>
      <c r="HXM27" s="706"/>
      <c r="HXN27" s="706"/>
      <c r="HXO27" s="706"/>
      <c r="HXP27" s="706"/>
      <c r="HXQ27" s="706" t="s">
        <v>1426</v>
      </c>
      <c r="HXR27" s="706"/>
      <c r="HXS27" s="706"/>
      <c r="HXT27" s="706"/>
      <c r="HXU27" s="706"/>
      <c r="HXV27" s="706"/>
      <c r="HXW27" s="706"/>
      <c r="HXX27" s="706"/>
      <c r="HXY27" s="706" t="s">
        <v>1426</v>
      </c>
      <c r="HXZ27" s="706"/>
      <c r="HYA27" s="706"/>
      <c r="HYB27" s="706"/>
      <c r="HYC27" s="706"/>
      <c r="HYD27" s="706"/>
      <c r="HYE27" s="706"/>
      <c r="HYF27" s="706"/>
      <c r="HYG27" s="706" t="s">
        <v>1426</v>
      </c>
      <c r="HYH27" s="706"/>
      <c r="HYI27" s="706"/>
      <c r="HYJ27" s="706"/>
      <c r="HYK27" s="706"/>
      <c r="HYL27" s="706"/>
      <c r="HYM27" s="706"/>
      <c r="HYN27" s="706"/>
      <c r="HYO27" s="706" t="s">
        <v>1426</v>
      </c>
      <c r="HYP27" s="706"/>
      <c r="HYQ27" s="706"/>
      <c r="HYR27" s="706"/>
      <c r="HYS27" s="706"/>
      <c r="HYT27" s="706"/>
      <c r="HYU27" s="706"/>
      <c r="HYV27" s="706"/>
      <c r="HYW27" s="706" t="s">
        <v>1426</v>
      </c>
      <c r="HYX27" s="706"/>
      <c r="HYY27" s="706"/>
      <c r="HYZ27" s="706"/>
      <c r="HZA27" s="706"/>
      <c r="HZB27" s="706"/>
      <c r="HZC27" s="706"/>
      <c r="HZD27" s="706"/>
      <c r="HZE27" s="706" t="s">
        <v>1426</v>
      </c>
      <c r="HZF27" s="706"/>
      <c r="HZG27" s="706"/>
      <c r="HZH27" s="706"/>
      <c r="HZI27" s="706"/>
      <c r="HZJ27" s="706"/>
      <c r="HZK27" s="706"/>
      <c r="HZL27" s="706"/>
      <c r="HZM27" s="706" t="s">
        <v>1426</v>
      </c>
      <c r="HZN27" s="706"/>
      <c r="HZO27" s="706"/>
      <c r="HZP27" s="706"/>
      <c r="HZQ27" s="706"/>
      <c r="HZR27" s="706"/>
      <c r="HZS27" s="706"/>
      <c r="HZT27" s="706"/>
      <c r="HZU27" s="706" t="s">
        <v>1426</v>
      </c>
      <c r="HZV27" s="706"/>
      <c r="HZW27" s="706"/>
      <c r="HZX27" s="706"/>
      <c r="HZY27" s="706"/>
      <c r="HZZ27" s="706"/>
      <c r="IAA27" s="706"/>
      <c r="IAB27" s="706"/>
      <c r="IAC27" s="706" t="s">
        <v>1426</v>
      </c>
      <c r="IAD27" s="706"/>
      <c r="IAE27" s="706"/>
      <c r="IAF27" s="706"/>
      <c r="IAG27" s="706"/>
      <c r="IAH27" s="706"/>
      <c r="IAI27" s="706"/>
      <c r="IAJ27" s="706"/>
      <c r="IAK27" s="706" t="s">
        <v>1426</v>
      </c>
      <c r="IAL27" s="706"/>
      <c r="IAM27" s="706"/>
      <c r="IAN27" s="706"/>
      <c r="IAO27" s="706"/>
      <c r="IAP27" s="706"/>
      <c r="IAQ27" s="706"/>
      <c r="IAR27" s="706"/>
      <c r="IAS27" s="706" t="s">
        <v>1426</v>
      </c>
      <c r="IAT27" s="706"/>
      <c r="IAU27" s="706"/>
      <c r="IAV27" s="706"/>
      <c r="IAW27" s="706"/>
      <c r="IAX27" s="706"/>
      <c r="IAY27" s="706"/>
      <c r="IAZ27" s="706"/>
      <c r="IBA27" s="706" t="s">
        <v>1426</v>
      </c>
      <c r="IBB27" s="706"/>
      <c r="IBC27" s="706"/>
      <c r="IBD27" s="706"/>
      <c r="IBE27" s="706"/>
      <c r="IBF27" s="706"/>
      <c r="IBG27" s="706"/>
      <c r="IBH27" s="706"/>
      <c r="IBI27" s="706" t="s">
        <v>1426</v>
      </c>
      <c r="IBJ27" s="706"/>
      <c r="IBK27" s="706"/>
      <c r="IBL27" s="706"/>
      <c r="IBM27" s="706"/>
      <c r="IBN27" s="706"/>
      <c r="IBO27" s="706"/>
      <c r="IBP27" s="706"/>
      <c r="IBQ27" s="706" t="s">
        <v>1426</v>
      </c>
      <c r="IBR27" s="706"/>
      <c r="IBS27" s="706"/>
      <c r="IBT27" s="706"/>
      <c r="IBU27" s="706"/>
      <c r="IBV27" s="706"/>
      <c r="IBW27" s="706"/>
      <c r="IBX27" s="706"/>
      <c r="IBY27" s="706" t="s">
        <v>1426</v>
      </c>
      <c r="IBZ27" s="706"/>
      <c r="ICA27" s="706"/>
      <c r="ICB27" s="706"/>
      <c r="ICC27" s="706"/>
      <c r="ICD27" s="706"/>
      <c r="ICE27" s="706"/>
      <c r="ICF27" s="706"/>
      <c r="ICG27" s="706" t="s">
        <v>1426</v>
      </c>
      <c r="ICH27" s="706"/>
      <c r="ICI27" s="706"/>
      <c r="ICJ27" s="706"/>
      <c r="ICK27" s="706"/>
      <c r="ICL27" s="706"/>
      <c r="ICM27" s="706"/>
      <c r="ICN27" s="706"/>
      <c r="ICO27" s="706" t="s">
        <v>1426</v>
      </c>
      <c r="ICP27" s="706"/>
      <c r="ICQ27" s="706"/>
      <c r="ICR27" s="706"/>
      <c r="ICS27" s="706"/>
      <c r="ICT27" s="706"/>
      <c r="ICU27" s="706"/>
      <c r="ICV27" s="706"/>
      <c r="ICW27" s="706" t="s">
        <v>1426</v>
      </c>
      <c r="ICX27" s="706"/>
      <c r="ICY27" s="706"/>
      <c r="ICZ27" s="706"/>
      <c r="IDA27" s="706"/>
      <c r="IDB27" s="706"/>
      <c r="IDC27" s="706"/>
      <c r="IDD27" s="706"/>
      <c r="IDE27" s="706" t="s">
        <v>1426</v>
      </c>
      <c r="IDF27" s="706"/>
      <c r="IDG27" s="706"/>
      <c r="IDH27" s="706"/>
      <c r="IDI27" s="706"/>
      <c r="IDJ27" s="706"/>
      <c r="IDK27" s="706"/>
      <c r="IDL27" s="706"/>
      <c r="IDM27" s="706" t="s">
        <v>1426</v>
      </c>
      <c r="IDN27" s="706"/>
      <c r="IDO27" s="706"/>
      <c r="IDP27" s="706"/>
      <c r="IDQ27" s="706"/>
      <c r="IDR27" s="706"/>
      <c r="IDS27" s="706"/>
      <c r="IDT27" s="706"/>
      <c r="IDU27" s="706" t="s">
        <v>1426</v>
      </c>
      <c r="IDV27" s="706"/>
      <c r="IDW27" s="706"/>
      <c r="IDX27" s="706"/>
      <c r="IDY27" s="706"/>
      <c r="IDZ27" s="706"/>
      <c r="IEA27" s="706"/>
      <c r="IEB27" s="706"/>
      <c r="IEC27" s="706" t="s">
        <v>1426</v>
      </c>
      <c r="IED27" s="706"/>
      <c r="IEE27" s="706"/>
      <c r="IEF27" s="706"/>
      <c r="IEG27" s="706"/>
      <c r="IEH27" s="706"/>
      <c r="IEI27" s="706"/>
      <c r="IEJ27" s="706"/>
      <c r="IEK27" s="706" t="s">
        <v>1426</v>
      </c>
      <c r="IEL27" s="706"/>
      <c r="IEM27" s="706"/>
      <c r="IEN27" s="706"/>
      <c r="IEO27" s="706"/>
      <c r="IEP27" s="706"/>
      <c r="IEQ27" s="706"/>
      <c r="IER27" s="706"/>
      <c r="IES27" s="706" t="s">
        <v>1426</v>
      </c>
      <c r="IET27" s="706"/>
      <c r="IEU27" s="706"/>
      <c r="IEV27" s="706"/>
      <c r="IEW27" s="706"/>
      <c r="IEX27" s="706"/>
      <c r="IEY27" s="706"/>
      <c r="IEZ27" s="706"/>
      <c r="IFA27" s="706" t="s">
        <v>1426</v>
      </c>
      <c r="IFB27" s="706"/>
      <c r="IFC27" s="706"/>
      <c r="IFD27" s="706"/>
      <c r="IFE27" s="706"/>
      <c r="IFF27" s="706"/>
      <c r="IFG27" s="706"/>
      <c r="IFH27" s="706"/>
      <c r="IFI27" s="706" t="s">
        <v>1426</v>
      </c>
      <c r="IFJ27" s="706"/>
      <c r="IFK27" s="706"/>
      <c r="IFL27" s="706"/>
      <c r="IFM27" s="706"/>
      <c r="IFN27" s="706"/>
      <c r="IFO27" s="706"/>
      <c r="IFP27" s="706"/>
      <c r="IFQ27" s="706" t="s">
        <v>1426</v>
      </c>
      <c r="IFR27" s="706"/>
      <c r="IFS27" s="706"/>
      <c r="IFT27" s="706"/>
      <c r="IFU27" s="706"/>
      <c r="IFV27" s="706"/>
      <c r="IFW27" s="706"/>
      <c r="IFX27" s="706"/>
      <c r="IFY27" s="706" t="s">
        <v>1426</v>
      </c>
      <c r="IFZ27" s="706"/>
      <c r="IGA27" s="706"/>
      <c r="IGB27" s="706"/>
      <c r="IGC27" s="706"/>
      <c r="IGD27" s="706"/>
      <c r="IGE27" s="706"/>
      <c r="IGF27" s="706"/>
      <c r="IGG27" s="706" t="s">
        <v>1426</v>
      </c>
      <c r="IGH27" s="706"/>
      <c r="IGI27" s="706"/>
      <c r="IGJ27" s="706"/>
      <c r="IGK27" s="706"/>
      <c r="IGL27" s="706"/>
      <c r="IGM27" s="706"/>
      <c r="IGN27" s="706"/>
      <c r="IGO27" s="706" t="s">
        <v>1426</v>
      </c>
      <c r="IGP27" s="706"/>
      <c r="IGQ27" s="706"/>
      <c r="IGR27" s="706"/>
      <c r="IGS27" s="706"/>
      <c r="IGT27" s="706"/>
      <c r="IGU27" s="706"/>
      <c r="IGV27" s="706"/>
      <c r="IGW27" s="706" t="s">
        <v>1426</v>
      </c>
      <c r="IGX27" s="706"/>
      <c r="IGY27" s="706"/>
      <c r="IGZ27" s="706"/>
      <c r="IHA27" s="706"/>
      <c r="IHB27" s="706"/>
      <c r="IHC27" s="706"/>
      <c r="IHD27" s="706"/>
      <c r="IHE27" s="706" t="s">
        <v>1426</v>
      </c>
      <c r="IHF27" s="706"/>
      <c r="IHG27" s="706"/>
      <c r="IHH27" s="706"/>
      <c r="IHI27" s="706"/>
      <c r="IHJ27" s="706"/>
      <c r="IHK27" s="706"/>
      <c r="IHL27" s="706"/>
      <c r="IHM27" s="706" t="s">
        <v>1426</v>
      </c>
      <c r="IHN27" s="706"/>
      <c r="IHO27" s="706"/>
      <c r="IHP27" s="706"/>
      <c r="IHQ27" s="706"/>
      <c r="IHR27" s="706"/>
      <c r="IHS27" s="706"/>
      <c r="IHT27" s="706"/>
      <c r="IHU27" s="706" t="s">
        <v>1426</v>
      </c>
      <c r="IHV27" s="706"/>
      <c r="IHW27" s="706"/>
      <c r="IHX27" s="706"/>
      <c r="IHY27" s="706"/>
      <c r="IHZ27" s="706"/>
      <c r="IIA27" s="706"/>
      <c r="IIB27" s="706"/>
      <c r="IIC27" s="706" t="s">
        <v>1426</v>
      </c>
      <c r="IID27" s="706"/>
      <c r="IIE27" s="706"/>
      <c r="IIF27" s="706"/>
      <c r="IIG27" s="706"/>
      <c r="IIH27" s="706"/>
      <c r="III27" s="706"/>
      <c r="IIJ27" s="706"/>
      <c r="IIK27" s="706" t="s">
        <v>1426</v>
      </c>
      <c r="IIL27" s="706"/>
      <c r="IIM27" s="706"/>
      <c r="IIN27" s="706"/>
      <c r="IIO27" s="706"/>
      <c r="IIP27" s="706"/>
      <c r="IIQ27" s="706"/>
      <c r="IIR27" s="706"/>
      <c r="IIS27" s="706" t="s">
        <v>1426</v>
      </c>
      <c r="IIT27" s="706"/>
      <c r="IIU27" s="706"/>
      <c r="IIV27" s="706"/>
      <c r="IIW27" s="706"/>
      <c r="IIX27" s="706"/>
      <c r="IIY27" s="706"/>
      <c r="IIZ27" s="706"/>
      <c r="IJA27" s="706" t="s">
        <v>1426</v>
      </c>
      <c r="IJB27" s="706"/>
      <c r="IJC27" s="706"/>
      <c r="IJD27" s="706"/>
      <c r="IJE27" s="706"/>
      <c r="IJF27" s="706"/>
      <c r="IJG27" s="706"/>
      <c r="IJH27" s="706"/>
      <c r="IJI27" s="706" t="s">
        <v>1426</v>
      </c>
      <c r="IJJ27" s="706"/>
      <c r="IJK27" s="706"/>
      <c r="IJL27" s="706"/>
      <c r="IJM27" s="706"/>
      <c r="IJN27" s="706"/>
      <c r="IJO27" s="706"/>
      <c r="IJP27" s="706"/>
      <c r="IJQ27" s="706" t="s">
        <v>1426</v>
      </c>
      <c r="IJR27" s="706"/>
      <c r="IJS27" s="706"/>
      <c r="IJT27" s="706"/>
      <c r="IJU27" s="706"/>
      <c r="IJV27" s="706"/>
      <c r="IJW27" s="706"/>
      <c r="IJX27" s="706"/>
      <c r="IJY27" s="706" t="s">
        <v>1426</v>
      </c>
      <c r="IJZ27" s="706"/>
      <c r="IKA27" s="706"/>
      <c r="IKB27" s="706"/>
      <c r="IKC27" s="706"/>
      <c r="IKD27" s="706"/>
      <c r="IKE27" s="706"/>
      <c r="IKF27" s="706"/>
      <c r="IKG27" s="706" t="s">
        <v>1426</v>
      </c>
      <c r="IKH27" s="706"/>
      <c r="IKI27" s="706"/>
      <c r="IKJ27" s="706"/>
      <c r="IKK27" s="706"/>
      <c r="IKL27" s="706"/>
      <c r="IKM27" s="706"/>
      <c r="IKN27" s="706"/>
      <c r="IKO27" s="706" t="s">
        <v>1426</v>
      </c>
      <c r="IKP27" s="706"/>
      <c r="IKQ27" s="706"/>
      <c r="IKR27" s="706"/>
      <c r="IKS27" s="706"/>
      <c r="IKT27" s="706"/>
      <c r="IKU27" s="706"/>
      <c r="IKV27" s="706"/>
      <c r="IKW27" s="706" t="s">
        <v>1426</v>
      </c>
      <c r="IKX27" s="706"/>
      <c r="IKY27" s="706"/>
      <c r="IKZ27" s="706"/>
      <c r="ILA27" s="706"/>
      <c r="ILB27" s="706"/>
      <c r="ILC27" s="706"/>
      <c r="ILD27" s="706"/>
      <c r="ILE27" s="706" t="s">
        <v>1426</v>
      </c>
      <c r="ILF27" s="706"/>
      <c r="ILG27" s="706"/>
      <c r="ILH27" s="706"/>
      <c r="ILI27" s="706"/>
      <c r="ILJ27" s="706"/>
      <c r="ILK27" s="706"/>
      <c r="ILL27" s="706"/>
      <c r="ILM27" s="706" t="s">
        <v>1426</v>
      </c>
      <c r="ILN27" s="706"/>
      <c r="ILO27" s="706"/>
      <c r="ILP27" s="706"/>
      <c r="ILQ27" s="706"/>
      <c r="ILR27" s="706"/>
      <c r="ILS27" s="706"/>
      <c r="ILT27" s="706"/>
      <c r="ILU27" s="706" t="s">
        <v>1426</v>
      </c>
      <c r="ILV27" s="706"/>
      <c r="ILW27" s="706"/>
      <c r="ILX27" s="706"/>
      <c r="ILY27" s="706"/>
      <c r="ILZ27" s="706"/>
      <c r="IMA27" s="706"/>
      <c r="IMB27" s="706"/>
      <c r="IMC27" s="706" t="s">
        <v>1426</v>
      </c>
      <c r="IMD27" s="706"/>
      <c r="IME27" s="706"/>
      <c r="IMF27" s="706"/>
      <c r="IMG27" s="706"/>
      <c r="IMH27" s="706"/>
      <c r="IMI27" s="706"/>
      <c r="IMJ27" s="706"/>
      <c r="IMK27" s="706" t="s">
        <v>1426</v>
      </c>
      <c r="IML27" s="706"/>
      <c r="IMM27" s="706"/>
      <c r="IMN27" s="706"/>
      <c r="IMO27" s="706"/>
      <c r="IMP27" s="706"/>
      <c r="IMQ27" s="706"/>
      <c r="IMR27" s="706"/>
      <c r="IMS27" s="706" t="s">
        <v>1426</v>
      </c>
      <c r="IMT27" s="706"/>
      <c r="IMU27" s="706"/>
      <c r="IMV27" s="706"/>
      <c r="IMW27" s="706"/>
      <c r="IMX27" s="706"/>
      <c r="IMY27" s="706"/>
      <c r="IMZ27" s="706"/>
      <c r="INA27" s="706" t="s">
        <v>1426</v>
      </c>
      <c r="INB27" s="706"/>
      <c r="INC27" s="706"/>
      <c r="IND27" s="706"/>
      <c r="INE27" s="706"/>
      <c r="INF27" s="706"/>
      <c r="ING27" s="706"/>
      <c r="INH27" s="706"/>
      <c r="INI27" s="706" t="s">
        <v>1426</v>
      </c>
      <c r="INJ27" s="706"/>
      <c r="INK27" s="706"/>
      <c r="INL27" s="706"/>
      <c r="INM27" s="706"/>
      <c r="INN27" s="706"/>
      <c r="INO27" s="706"/>
      <c r="INP27" s="706"/>
      <c r="INQ27" s="706" t="s">
        <v>1426</v>
      </c>
      <c r="INR27" s="706"/>
      <c r="INS27" s="706"/>
      <c r="INT27" s="706"/>
      <c r="INU27" s="706"/>
      <c r="INV27" s="706"/>
      <c r="INW27" s="706"/>
      <c r="INX27" s="706"/>
      <c r="INY27" s="706" t="s">
        <v>1426</v>
      </c>
      <c r="INZ27" s="706"/>
      <c r="IOA27" s="706"/>
      <c r="IOB27" s="706"/>
      <c r="IOC27" s="706"/>
      <c r="IOD27" s="706"/>
      <c r="IOE27" s="706"/>
      <c r="IOF27" s="706"/>
      <c r="IOG27" s="706" t="s">
        <v>1426</v>
      </c>
      <c r="IOH27" s="706"/>
      <c r="IOI27" s="706"/>
      <c r="IOJ27" s="706"/>
      <c r="IOK27" s="706"/>
      <c r="IOL27" s="706"/>
      <c r="IOM27" s="706"/>
      <c r="ION27" s="706"/>
      <c r="IOO27" s="706" t="s">
        <v>1426</v>
      </c>
      <c r="IOP27" s="706"/>
      <c r="IOQ27" s="706"/>
      <c r="IOR27" s="706"/>
      <c r="IOS27" s="706"/>
      <c r="IOT27" s="706"/>
      <c r="IOU27" s="706"/>
      <c r="IOV27" s="706"/>
      <c r="IOW27" s="706" t="s">
        <v>1426</v>
      </c>
      <c r="IOX27" s="706"/>
      <c r="IOY27" s="706"/>
      <c r="IOZ27" s="706"/>
      <c r="IPA27" s="706"/>
      <c r="IPB27" s="706"/>
      <c r="IPC27" s="706"/>
      <c r="IPD27" s="706"/>
      <c r="IPE27" s="706" t="s">
        <v>1426</v>
      </c>
      <c r="IPF27" s="706"/>
      <c r="IPG27" s="706"/>
      <c r="IPH27" s="706"/>
      <c r="IPI27" s="706"/>
      <c r="IPJ27" s="706"/>
      <c r="IPK27" s="706"/>
      <c r="IPL27" s="706"/>
      <c r="IPM27" s="706" t="s">
        <v>1426</v>
      </c>
      <c r="IPN27" s="706"/>
      <c r="IPO27" s="706"/>
      <c r="IPP27" s="706"/>
      <c r="IPQ27" s="706"/>
      <c r="IPR27" s="706"/>
      <c r="IPS27" s="706"/>
      <c r="IPT27" s="706"/>
      <c r="IPU27" s="706" t="s">
        <v>1426</v>
      </c>
      <c r="IPV27" s="706"/>
      <c r="IPW27" s="706"/>
      <c r="IPX27" s="706"/>
      <c r="IPY27" s="706"/>
      <c r="IPZ27" s="706"/>
      <c r="IQA27" s="706"/>
      <c r="IQB27" s="706"/>
      <c r="IQC27" s="706" t="s">
        <v>1426</v>
      </c>
      <c r="IQD27" s="706"/>
      <c r="IQE27" s="706"/>
      <c r="IQF27" s="706"/>
      <c r="IQG27" s="706"/>
      <c r="IQH27" s="706"/>
      <c r="IQI27" s="706"/>
      <c r="IQJ27" s="706"/>
      <c r="IQK27" s="706" t="s">
        <v>1426</v>
      </c>
      <c r="IQL27" s="706"/>
      <c r="IQM27" s="706"/>
      <c r="IQN27" s="706"/>
      <c r="IQO27" s="706"/>
      <c r="IQP27" s="706"/>
      <c r="IQQ27" s="706"/>
      <c r="IQR27" s="706"/>
      <c r="IQS27" s="706" t="s">
        <v>1426</v>
      </c>
      <c r="IQT27" s="706"/>
      <c r="IQU27" s="706"/>
      <c r="IQV27" s="706"/>
      <c r="IQW27" s="706"/>
      <c r="IQX27" s="706"/>
      <c r="IQY27" s="706"/>
      <c r="IQZ27" s="706"/>
      <c r="IRA27" s="706" t="s">
        <v>1426</v>
      </c>
      <c r="IRB27" s="706"/>
      <c r="IRC27" s="706"/>
      <c r="IRD27" s="706"/>
      <c r="IRE27" s="706"/>
      <c r="IRF27" s="706"/>
      <c r="IRG27" s="706"/>
      <c r="IRH27" s="706"/>
      <c r="IRI27" s="706" t="s">
        <v>1426</v>
      </c>
      <c r="IRJ27" s="706"/>
      <c r="IRK27" s="706"/>
      <c r="IRL27" s="706"/>
      <c r="IRM27" s="706"/>
      <c r="IRN27" s="706"/>
      <c r="IRO27" s="706"/>
      <c r="IRP27" s="706"/>
      <c r="IRQ27" s="706" t="s">
        <v>1426</v>
      </c>
      <c r="IRR27" s="706"/>
      <c r="IRS27" s="706"/>
      <c r="IRT27" s="706"/>
      <c r="IRU27" s="706"/>
      <c r="IRV27" s="706"/>
      <c r="IRW27" s="706"/>
      <c r="IRX27" s="706"/>
      <c r="IRY27" s="706" t="s">
        <v>1426</v>
      </c>
      <c r="IRZ27" s="706"/>
      <c r="ISA27" s="706"/>
      <c r="ISB27" s="706"/>
      <c r="ISC27" s="706"/>
      <c r="ISD27" s="706"/>
      <c r="ISE27" s="706"/>
      <c r="ISF27" s="706"/>
      <c r="ISG27" s="706" t="s">
        <v>1426</v>
      </c>
      <c r="ISH27" s="706"/>
      <c r="ISI27" s="706"/>
      <c r="ISJ27" s="706"/>
      <c r="ISK27" s="706"/>
      <c r="ISL27" s="706"/>
      <c r="ISM27" s="706"/>
      <c r="ISN27" s="706"/>
      <c r="ISO27" s="706" t="s">
        <v>1426</v>
      </c>
      <c r="ISP27" s="706"/>
      <c r="ISQ27" s="706"/>
      <c r="ISR27" s="706"/>
      <c r="ISS27" s="706"/>
      <c r="IST27" s="706"/>
      <c r="ISU27" s="706"/>
      <c r="ISV27" s="706"/>
      <c r="ISW27" s="706" t="s">
        <v>1426</v>
      </c>
      <c r="ISX27" s="706"/>
      <c r="ISY27" s="706"/>
      <c r="ISZ27" s="706"/>
      <c r="ITA27" s="706"/>
      <c r="ITB27" s="706"/>
      <c r="ITC27" s="706"/>
      <c r="ITD27" s="706"/>
      <c r="ITE27" s="706" t="s">
        <v>1426</v>
      </c>
      <c r="ITF27" s="706"/>
      <c r="ITG27" s="706"/>
      <c r="ITH27" s="706"/>
      <c r="ITI27" s="706"/>
      <c r="ITJ27" s="706"/>
      <c r="ITK27" s="706"/>
      <c r="ITL27" s="706"/>
      <c r="ITM27" s="706" t="s">
        <v>1426</v>
      </c>
      <c r="ITN27" s="706"/>
      <c r="ITO27" s="706"/>
      <c r="ITP27" s="706"/>
      <c r="ITQ27" s="706"/>
      <c r="ITR27" s="706"/>
      <c r="ITS27" s="706"/>
      <c r="ITT27" s="706"/>
      <c r="ITU27" s="706" t="s">
        <v>1426</v>
      </c>
      <c r="ITV27" s="706"/>
      <c r="ITW27" s="706"/>
      <c r="ITX27" s="706"/>
      <c r="ITY27" s="706"/>
      <c r="ITZ27" s="706"/>
      <c r="IUA27" s="706"/>
      <c r="IUB27" s="706"/>
      <c r="IUC27" s="706" t="s">
        <v>1426</v>
      </c>
      <c r="IUD27" s="706"/>
      <c r="IUE27" s="706"/>
      <c r="IUF27" s="706"/>
      <c r="IUG27" s="706"/>
      <c r="IUH27" s="706"/>
      <c r="IUI27" s="706"/>
      <c r="IUJ27" s="706"/>
      <c r="IUK27" s="706" t="s">
        <v>1426</v>
      </c>
      <c r="IUL27" s="706"/>
      <c r="IUM27" s="706"/>
      <c r="IUN27" s="706"/>
      <c r="IUO27" s="706"/>
      <c r="IUP27" s="706"/>
      <c r="IUQ27" s="706"/>
      <c r="IUR27" s="706"/>
      <c r="IUS27" s="706" t="s">
        <v>1426</v>
      </c>
      <c r="IUT27" s="706"/>
      <c r="IUU27" s="706"/>
      <c r="IUV27" s="706"/>
      <c r="IUW27" s="706"/>
      <c r="IUX27" s="706"/>
      <c r="IUY27" s="706"/>
      <c r="IUZ27" s="706"/>
      <c r="IVA27" s="706" t="s">
        <v>1426</v>
      </c>
      <c r="IVB27" s="706"/>
      <c r="IVC27" s="706"/>
      <c r="IVD27" s="706"/>
      <c r="IVE27" s="706"/>
      <c r="IVF27" s="706"/>
      <c r="IVG27" s="706"/>
      <c r="IVH27" s="706"/>
      <c r="IVI27" s="706" t="s">
        <v>1426</v>
      </c>
      <c r="IVJ27" s="706"/>
      <c r="IVK27" s="706"/>
      <c r="IVL27" s="706"/>
      <c r="IVM27" s="706"/>
      <c r="IVN27" s="706"/>
      <c r="IVO27" s="706"/>
      <c r="IVP27" s="706"/>
      <c r="IVQ27" s="706" t="s">
        <v>1426</v>
      </c>
      <c r="IVR27" s="706"/>
      <c r="IVS27" s="706"/>
      <c r="IVT27" s="706"/>
      <c r="IVU27" s="706"/>
      <c r="IVV27" s="706"/>
      <c r="IVW27" s="706"/>
      <c r="IVX27" s="706"/>
      <c r="IVY27" s="706" t="s">
        <v>1426</v>
      </c>
      <c r="IVZ27" s="706"/>
      <c r="IWA27" s="706"/>
      <c r="IWB27" s="706"/>
      <c r="IWC27" s="706"/>
      <c r="IWD27" s="706"/>
      <c r="IWE27" s="706"/>
      <c r="IWF27" s="706"/>
      <c r="IWG27" s="706" t="s">
        <v>1426</v>
      </c>
      <c r="IWH27" s="706"/>
      <c r="IWI27" s="706"/>
      <c r="IWJ27" s="706"/>
      <c r="IWK27" s="706"/>
      <c r="IWL27" s="706"/>
      <c r="IWM27" s="706"/>
      <c r="IWN27" s="706"/>
      <c r="IWO27" s="706" t="s">
        <v>1426</v>
      </c>
      <c r="IWP27" s="706"/>
      <c r="IWQ27" s="706"/>
      <c r="IWR27" s="706"/>
      <c r="IWS27" s="706"/>
      <c r="IWT27" s="706"/>
      <c r="IWU27" s="706"/>
      <c r="IWV27" s="706"/>
      <c r="IWW27" s="706" t="s">
        <v>1426</v>
      </c>
      <c r="IWX27" s="706"/>
      <c r="IWY27" s="706"/>
      <c r="IWZ27" s="706"/>
      <c r="IXA27" s="706"/>
      <c r="IXB27" s="706"/>
      <c r="IXC27" s="706"/>
      <c r="IXD27" s="706"/>
      <c r="IXE27" s="706" t="s">
        <v>1426</v>
      </c>
      <c r="IXF27" s="706"/>
      <c r="IXG27" s="706"/>
      <c r="IXH27" s="706"/>
      <c r="IXI27" s="706"/>
      <c r="IXJ27" s="706"/>
      <c r="IXK27" s="706"/>
      <c r="IXL27" s="706"/>
      <c r="IXM27" s="706" t="s">
        <v>1426</v>
      </c>
      <c r="IXN27" s="706"/>
      <c r="IXO27" s="706"/>
      <c r="IXP27" s="706"/>
      <c r="IXQ27" s="706"/>
      <c r="IXR27" s="706"/>
      <c r="IXS27" s="706"/>
      <c r="IXT27" s="706"/>
      <c r="IXU27" s="706" t="s">
        <v>1426</v>
      </c>
      <c r="IXV27" s="706"/>
      <c r="IXW27" s="706"/>
      <c r="IXX27" s="706"/>
      <c r="IXY27" s="706"/>
      <c r="IXZ27" s="706"/>
      <c r="IYA27" s="706"/>
      <c r="IYB27" s="706"/>
      <c r="IYC27" s="706" t="s">
        <v>1426</v>
      </c>
      <c r="IYD27" s="706"/>
      <c r="IYE27" s="706"/>
      <c r="IYF27" s="706"/>
      <c r="IYG27" s="706"/>
      <c r="IYH27" s="706"/>
      <c r="IYI27" s="706"/>
      <c r="IYJ27" s="706"/>
      <c r="IYK27" s="706" t="s">
        <v>1426</v>
      </c>
      <c r="IYL27" s="706"/>
      <c r="IYM27" s="706"/>
      <c r="IYN27" s="706"/>
      <c r="IYO27" s="706"/>
      <c r="IYP27" s="706"/>
      <c r="IYQ27" s="706"/>
      <c r="IYR27" s="706"/>
      <c r="IYS27" s="706" t="s">
        <v>1426</v>
      </c>
      <c r="IYT27" s="706"/>
      <c r="IYU27" s="706"/>
      <c r="IYV27" s="706"/>
      <c r="IYW27" s="706"/>
      <c r="IYX27" s="706"/>
      <c r="IYY27" s="706"/>
      <c r="IYZ27" s="706"/>
      <c r="IZA27" s="706" t="s">
        <v>1426</v>
      </c>
      <c r="IZB27" s="706"/>
      <c r="IZC27" s="706"/>
      <c r="IZD27" s="706"/>
      <c r="IZE27" s="706"/>
      <c r="IZF27" s="706"/>
      <c r="IZG27" s="706"/>
      <c r="IZH27" s="706"/>
      <c r="IZI27" s="706" t="s">
        <v>1426</v>
      </c>
      <c r="IZJ27" s="706"/>
      <c r="IZK27" s="706"/>
      <c r="IZL27" s="706"/>
      <c r="IZM27" s="706"/>
      <c r="IZN27" s="706"/>
      <c r="IZO27" s="706"/>
      <c r="IZP27" s="706"/>
      <c r="IZQ27" s="706" t="s">
        <v>1426</v>
      </c>
      <c r="IZR27" s="706"/>
      <c r="IZS27" s="706"/>
      <c r="IZT27" s="706"/>
      <c r="IZU27" s="706"/>
      <c r="IZV27" s="706"/>
      <c r="IZW27" s="706"/>
      <c r="IZX27" s="706"/>
      <c r="IZY27" s="706" t="s">
        <v>1426</v>
      </c>
      <c r="IZZ27" s="706"/>
      <c r="JAA27" s="706"/>
      <c r="JAB27" s="706"/>
      <c r="JAC27" s="706"/>
      <c r="JAD27" s="706"/>
      <c r="JAE27" s="706"/>
      <c r="JAF27" s="706"/>
      <c r="JAG27" s="706" t="s">
        <v>1426</v>
      </c>
      <c r="JAH27" s="706"/>
      <c r="JAI27" s="706"/>
      <c r="JAJ27" s="706"/>
      <c r="JAK27" s="706"/>
      <c r="JAL27" s="706"/>
      <c r="JAM27" s="706"/>
      <c r="JAN27" s="706"/>
      <c r="JAO27" s="706" t="s">
        <v>1426</v>
      </c>
      <c r="JAP27" s="706"/>
      <c r="JAQ27" s="706"/>
      <c r="JAR27" s="706"/>
      <c r="JAS27" s="706"/>
      <c r="JAT27" s="706"/>
      <c r="JAU27" s="706"/>
      <c r="JAV27" s="706"/>
      <c r="JAW27" s="706" t="s">
        <v>1426</v>
      </c>
      <c r="JAX27" s="706"/>
      <c r="JAY27" s="706"/>
      <c r="JAZ27" s="706"/>
      <c r="JBA27" s="706"/>
      <c r="JBB27" s="706"/>
      <c r="JBC27" s="706"/>
      <c r="JBD27" s="706"/>
      <c r="JBE27" s="706" t="s">
        <v>1426</v>
      </c>
      <c r="JBF27" s="706"/>
      <c r="JBG27" s="706"/>
      <c r="JBH27" s="706"/>
      <c r="JBI27" s="706"/>
      <c r="JBJ27" s="706"/>
      <c r="JBK27" s="706"/>
      <c r="JBL27" s="706"/>
      <c r="JBM27" s="706" t="s">
        <v>1426</v>
      </c>
      <c r="JBN27" s="706"/>
      <c r="JBO27" s="706"/>
      <c r="JBP27" s="706"/>
      <c r="JBQ27" s="706"/>
      <c r="JBR27" s="706"/>
      <c r="JBS27" s="706"/>
      <c r="JBT27" s="706"/>
      <c r="JBU27" s="706" t="s">
        <v>1426</v>
      </c>
      <c r="JBV27" s="706"/>
      <c r="JBW27" s="706"/>
      <c r="JBX27" s="706"/>
      <c r="JBY27" s="706"/>
      <c r="JBZ27" s="706"/>
      <c r="JCA27" s="706"/>
      <c r="JCB27" s="706"/>
      <c r="JCC27" s="706" t="s">
        <v>1426</v>
      </c>
      <c r="JCD27" s="706"/>
      <c r="JCE27" s="706"/>
      <c r="JCF27" s="706"/>
      <c r="JCG27" s="706"/>
      <c r="JCH27" s="706"/>
      <c r="JCI27" s="706"/>
      <c r="JCJ27" s="706"/>
      <c r="JCK27" s="706" t="s">
        <v>1426</v>
      </c>
      <c r="JCL27" s="706"/>
      <c r="JCM27" s="706"/>
      <c r="JCN27" s="706"/>
      <c r="JCO27" s="706"/>
      <c r="JCP27" s="706"/>
      <c r="JCQ27" s="706"/>
      <c r="JCR27" s="706"/>
      <c r="JCS27" s="706" t="s">
        <v>1426</v>
      </c>
      <c r="JCT27" s="706"/>
      <c r="JCU27" s="706"/>
      <c r="JCV27" s="706"/>
      <c r="JCW27" s="706"/>
      <c r="JCX27" s="706"/>
      <c r="JCY27" s="706"/>
      <c r="JCZ27" s="706"/>
      <c r="JDA27" s="706" t="s">
        <v>1426</v>
      </c>
      <c r="JDB27" s="706"/>
      <c r="JDC27" s="706"/>
      <c r="JDD27" s="706"/>
      <c r="JDE27" s="706"/>
      <c r="JDF27" s="706"/>
      <c r="JDG27" s="706"/>
      <c r="JDH27" s="706"/>
      <c r="JDI27" s="706" t="s">
        <v>1426</v>
      </c>
      <c r="JDJ27" s="706"/>
      <c r="JDK27" s="706"/>
      <c r="JDL27" s="706"/>
      <c r="JDM27" s="706"/>
      <c r="JDN27" s="706"/>
      <c r="JDO27" s="706"/>
      <c r="JDP27" s="706"/>
      <c r="JDQ27" s="706" t="s">
        <v>1426</v>
      </c>
      <c r="JDR27" s="706"/>
      <c r="JDS27" s="706"/>
      <c r="JDT27" s="706"/>
      <c r="JDU27" s="706"/>
      <c r="JDV27" s="706"/>
      <c r="JDW27" s="706"/>
      <c r="JDX27" s="706"/>
      <c r="JDY27" s="706" t="s">
        <v>1426</v>
      </c>
      <c r="JDZ27" s="706"/>
      <c r="JEA27" s="706"/>
      <c r="JEB27" s="706"/>
      <c r="JEC27" s="706"/>
      <c r="JED27" s="706"/>
      <c r="JEE27" s="706"/>
      <c r="JEF27" s="706"/>
      <c r="JEG27" s="706" t="s">
        <v>1426</v>
      </c>
      <c r="JEH27" s="706"/>
      <c r="JEI27" s="706"/>
      <c r="JEJ27" s="706"/>
      <c r="JEK27" s="706"/>
      <c r="JEL27" s="706"/>
      <c r="JEM27" s="706"/>
      <c r="JEN27" s="706"/>
      <c r="JEO27" s="706" t="s">
        <v>1426</v>
      </c>
      <c r="JEP27" s="706"/>
      <c r="JEQ27" s="706"/>
      <c r="JER27" s="706"/>
      <c r="JES27" s="706"/>
      <c r="JET27" s="706"/>
      <c r="JEU27" s="706"/>
      <c r="JEV27" s="706"/>
      <c r="JEW27" s="706" t="s">
        <v>1426</v>
      </c>
      <c r="JEX27" s="706"/>
      <c r="JEY27" s="706"/>
      <c r="JEZ27" s="706"/>
      <c r="JFA27" s="706"/>
      <c r="JFB27" s="706"/>
      <c r="JFC27" s="706"/>
      <c r="JFD27" s="706"/>
      <c r="JFE27" s="706" t="s">
        <v>1426</v>
      </c>
      <c r="JFF27" s="706"/>
      <c r="JFG27" s="706"/>
      <c r="JFH27" s="706"/>
      <c r="JFI27" s="706"/>
      <c r="JFJ27" s="706"/>
      <c r="JFK27" s="706"/>
      <c r="JFL27" s="706"/>
      <c r="JFM27" s="706" t="s">
        <v>1426</v>
      </c>
      <c r="JFN27" s="706"/>
      <c r="JFO27" s="706"/>
      <c r="JFP27" s="706"/>
      <c r="JFQ27" s="706"/>
      <c r="JFR27" s="706"/>
      <c r="JFS27" s="706"/>
      <c r="JFT27" s="706"/>
      <c r="JFU27" s="706" t="s">
        <v>1426</v>
      </c>
      <c r="JFV27" s="706"/>
      <c r="JFW27" s="706"/>
      <c r="JFX27" s="706"/>
      <c r="JFY27" s="706"/>
      <c r="JFZ27" s="706"/>
      <c r="JGA27" s="706"/>
      <c r="JGB27" s="706"/>
      <c r="JGC27" s="706" t="s">
        <v>1426</v>
      </c>
      <c r="JGD27" s="706"/>
      <c r="JGE27" s="706"/>
      <c r="JGF27" s="706"/>
      <c r="JGG27" s="706"/>
      <c r="JGH27" s="706"/>
      <c r="JGI27" s="706"/>
      <c r="JGJ27" s="706"/>
      <c r="JGK27" s="706" t="s">
        <v>1426</v>
      </c>
      <c r="JGL27" s="706"/>
      <c r="JGM27" s="706"/>
      <c r="JGN27" s="706"/>
      <c r="JGO27" s="706"/>
      <c r="JGP27" s="706"/>
      <c r="JGQ27" s="706"/>
      <c r="JGR27" s="706"/>
      <c r="JGS27" s="706" t="s">
        <v>1426</v>
      </c>
      <c r="JGT27" s="706"/>
      <c r="JGU27" s="706"/>
      <c r="JGV27" s="706"/>
      <c r="JGW27" s="706"/>
      <c r="JGX27" s="706"/>
      <c r="JGY27" s="706"/>
      <c r="JGZ27" s="706"/>
      <c r="JHA27" s="706" t="s">
        <v>1426</v>
      </c>
      <c r="JHB27" s="706"/>
      <c r="JHC27" s="706"/>
      <c r="JHD27" s="706"/>
      <c r="JHE27" s="706"/>
      <c r="JHF27" s="706"/>
      <c r="JHG27" s="706"/>
      <c r="JHH27" s="706"/>
      <c r="JHI27" s="706" t="s">
        <v>1426</v>
      </c>
      <c r="JHJ27" s="706"/>
      <c r="JHK27" s="706"/>
      <c r="JHL27" s="706"/>
      <c r="JHM27" s="706"/>
      <c r="JHN27" s="706"/>
      <c r="JHO27" s="706"/>
      <c r="JHP27" s="706"/>
      <c r="JHQ27" s="706" t="s">
        <v>1426</v>
      </c>
      <c r="JHR27" s="706"/>
      <c r="JHS27" s="706"/>
      <c r="JHT27" s="706"/>
      <c r="JHU27" s="706"/>
      <c r="JHV27" s="706"/>
      <c r="JHW27" s="706"/>
      <c r="JHX27" s="706"/>
      <c r="JHY27" s="706" t="s">
        <v>1426</v>
      </c>
      <c r="JHZ27" s="706"/>
      <c r="JIA27" s="706"/>
      <c r="JIB27" s="706"/>
      <c r="JIC27" s="706"/>
      <c r="JID27" s="706"/>
      <c r="JIE27" s="706"/>
      <c r="JIF27" s="706"/>
      <c r="JIG27" s="706" t="s">
        <v>1426</v>
      </c>
      <c r="JIH27" s="706"/>
      <c r="JII27" s="706"/>
      <c r="JIJ27" s="706"/>
      <c r="JIK27" s="706"/>
      <c r="JIL27" s="706"/>
      <c r="JIM27" s="706"/>
      <c r="JIN27" s="706"/>
      <c r="JIO27" s="706" t="s">
        <v>1426</v>
      </c>
      <c r="JIP27" s="706"/>
      <c r="JIQ27" s="706"/>
      <c r="JIR27" s="706"/>
      <c r="JIS27" s="706"/>
      <c r="JIT27" s="706"/>
      <c r="JIU27" s="706"/>
      <c r="JIV27" s="706"/>
      <c r="JIW27" s="706" t="s">
        <v>1426</v>
      </c>
      <c r="JIX27" s="706"/>
      <c r="JIY27" s="706"/>
      <c r="JIZ27" s="706"/>
      <c r="JJA27" s="706"/>
      <c r="JJB27" s="706"/>
      <c r="JJC27" s="706"/>
      <c r="JJD27" s="706"/>
      <c r="JJE27" s="706" t="s">
        <v>1426</v>
      </c>
      <c r="JJF27" s="706"/>
      <c r="JJG27" s="706"/>
      <c r="JJH27" s="706"/>
      <c r="JJI27" s="706"/>
      <c r="JJJ27" s="706"/>
      <c r="JJK27" s="706"/>
      <c r="JJL27" s="706"/>
      <c r="JJM27" s="706" t="s">
        <v>1426</v>
      </c>
      <c r="JJN27" s="706"/>
      <c r="JJO27" s="706"/>
      <c r="JJP27" s="706"/>
      <c r="JJQ27" s="706"/>
      <c r="JJR27" s="706"/>
      <c r="JJS27" s="706"/>
      <c r="JJT27" s="706"/>
      <c r="JJU27" s="706" t="s">
        <v>1426</v>
      </c>
      <c r="JJV27" s="706"/>
      <c r="JJW27" s="706"/>
      <c r="JJX27" s="706"/>
      <c r="JJY27" s="706"/>
      <c r="JJZ27" s="706"/>
      <c r="JKA27" s="706"/>
      <c r="JKB27" s="706"/>
      <c r="JKC27" s="706" t="s">
        <v>1426</v>
      </c>
      <c r="JKD27" s="706"/>
      <c r="JKE27" s="706"/>
      <c r="JKF27" s="706"/>
      <c r="JKG27" s="706"/>
      <c r="JKH27" s="706"/>
      <c r="JKI27" s="706"/>
      <c r="JKJ27" s="706"/>
      <c r="JKK27" s="706" t="s">
        <v>1426</v>
      </c>
      <c r="JKL27" s="706"/>
      <c r="JKM27" s="706"/>
      <c r="JKN27" s="706"/>
      <c r="JKO27" s="706"/>
      <c r="JKP27" s="706"/>
      <c r="JKQ27" s="706"/>
      <c r="JKR27" s="706"/>
      <c r="JKS27" s="706" t="s">
        <v>1426</v>
      </c>
      <c r="JKT27" s="706"/>
      <c r="JKU27" s="706"/>
      <c r="JKV27" s="706"/>
      <c r="JKW27" s="706"/>
      <c r="JKX27" s="706"/>
      <c r="JKY27" s="706"/>
      <c r="JKZ27" s="706"/>
      <c r="JLA27" s="706" t="s">
        <v>1426</v>
      </c>
      <c r="JLB27" s="706"/>
      <c r="JLC27" s="706"/>
      <c r="JLD27" s="706"/>
      <c r="JLE27" s="706"/>
      <c r="JLF27" s="706"/>
      <c r="JLG27" s="706"/>
      <c r="JLH27" s="706"/>
      <c r="JLI27" s="706" t="s">
        <v>1426</v>
      </c>
      <c r="JLJ27" s="706"/>
      <c r="JLK27" s="706"/>
      <c r="JLL27" s="706"/>
      <c r="JLM27" s="706"/>
      <c r="JLN27" s="706"/>
      <c r="JLO27" s="706"/>
      <c r="JLP27" s="706"/>
      <c r="JLQ27" s="706" t="s">
        <v>1426</v>
      </c>
      <c r="JLR27" s="706"/>
      <c r="JLS27" s="706"/>
      <c r="JLT27" s="706"/>
      <c r="JLU27" s="706"/>
      <c r="JLV27" s="706"/>
      <c r="JLW27" s="706"/>
      <c r="JLX27" s="706"/>
      <c r="JLY27" s="706" t="s">
        <v>1426</v>
      </c>
      <c r="JLZ27" s="706"/>
      <c r="JMA27" s="706"/>
      <c r="JMB27" s="706"/>
      <c r="JMC27" s="706"/>
      <c r="JMD27" s="706"/>
      <c r="JME27" s="706"/>
      <c r="JMF27" s="706"/>
      <c r="JMG27" s="706" t="s">
        <v>1426</v>
      </c>
      <c r="JMH27" s="706"/>
      <c r="JMI27" s="706"/>
      <c r="JMJ27" s="706"/>
      <c r="JMK27" s="706"/>
      <c r="JML27" s="706"/>
      <c r="JMM27" s="706"/>
      <c r="JMN27" s="706"/>
      <c r="JMO27" s="706" t="s">
        <v>1426</v>
      </c>
      <c r="JMP27" s="706"/>
      <c r="JMQ27" s="706"/>
      <c r="JMR27" s="706"/>
      <c r="JMS27" s="706"/>
      <c r="JMT27" s="706"/>
      <c r="JMU27" s="706"/>
      <c r="JMV27" s="706"/>
      <c r="JMW27" s="706" t="s">
        <v>1426</v>
      </c>
      <c r="JMX27" s="706"/>
      <c r="JMY27" s="706"/>
      <c r="JMZ27" s="706"/>
      <c r="JNA27" s="706"/>
      <c r="JNB27" s="706"/>
      <c r="JNC27" s="706"/>
      <c r="JND27" s="706"/>
      <c r="JNE27" s="706" t="s">
        <v>1426</v>
      </c>
      <c r="JNF27" s="706"/>
      <c r="JNG27" s="706"/>
      <c r="JNH27" s="706"/>
      <c r="JNI27" s="706"/>
      <c r="JNJ27" s="706"/>
      <c r="JNK27" s="706"/>
      <c r="JNL27" s="706"/>
      <c r="JNM27" s="706" t="s">
        <v>1426</v>
      </c>
      <c r="JNN27" s="706"/>
      <c r="JNO27" s="706"/>
      <c r="JNP27" s="706"/>
      <c r="JNQ27" s="706"/>
      <c r="JNR27" s="706"/>
      <c r="JNS27" s="706"/>
      <c r="JNT27" s="706"/>
      <c r="JNU27" s="706" t="s">
        <v>1426</v>
      </c>
      <c r="JNV27" s="706"/>
      <c r="JNW27" s="706"/>
      <c r="JNX27" s="706"/>
      <c r="JNY27" s="706"/>
      <c r="JNZ27" s="706"/>
      <c r="JOA27" s="706"/>
      <c r="JOB27" s="706"/>
      <c r="JOC27" s="706" t="s">
        <v>1426</v>
      </c>
      <c r="JOD27" s="706"/>
      <c r="JOE27" s="706"/>
      <c r="JOF27" s="706"/>
      <c r="JOG27" s="706"/>
      <c r="JOH27" s="706"/>
      <c r="JOI27" s="706"/>
      <c r="JOJ27" s="706"/>
      <c r="JOK27" s="706" t="s">
        <v>1426</v>
      </c>
      <c r="JOL27" s="706"/>
      <c r="JOM27" s="706"/>
      <c r="JON27" s="706"/>
      <c r="JOO27" s="706"/>
      <c r="JOP27" s="706"/>
      <c r="JOQ27" s="706"/>
      <c r="JOR27" s="706"/>
      <c r="JOS27" s="706" t="s">
        <v>1426</v>
      </c>
      <c r="JOT27" s="706"/>
      <c r="JOU27" s="706"/>
      <c r="JOV27" s="706"/>
      <c r="JOW27" s="706"/>
      <c r="JOX27" s="706"/>
      <c r="JOY27" s="706"/>
      <c r="JOZ27" s="706"/>
      <c r="JPA27" s="706" t="s">
        <v>1426</v>
      </c>
      <c r="JPB27" s="706"/>
      <c r="JPC27" s="706"/>
      <c r="JPD27" s="706"/>
      <c r="JPE27" s="706"/>
      <c r="JPF27" s="706"/>
      <c r="JPG27" s="706"/>
      <c r="JPH27" s="706"/>
      <c r="JPI27" s="706" t="s">
        <v>1426</v>
      </c>
      <c r="JPJ27" s="706"/>
      <c r="JPK27" s="706"/>
      <c r="JPL27" s="706"/>
      <c r="JPM27" s="706"/>
      <c r="JPN27" s="706"/>
      <c r="JPO27" s="706"/>
      <c r="JPP27" s="706"/>
      <c r="JPQ27" s="706" t="s">
        <v>1426</v>
      </c>
      <c r="JPR27" s="706"/>
      <c r="JPS27" s="706"/>
      <c r="JPT27" s="706"/>
      <c r="JPU27" s="706"/>
      <c r="JPV27" s="706"/>
      <c r="JPW27" s="706"/>
      <c r="JPX27" s="706"/>
      <c r="JPY27" s="706" t="s">
        <v>1426</v>
      </c>
      <c r="JPZ27" s="706"/>
      <c r="JQA27" s="706"/>
      <c r="JQB27" s="706"/>
      <c r="JQC27" s="706"/>
      <c r="JQD27" s="706"/>
      <c r="JQE27" s="706"/>
      <c r="JQF27" s="706"/>
      <c r="JQG27" s="706" t="s">
        <v>1426</v>
      </c>
      <c r="JQH27" s="706"/>
      <c r="JQI27" s="706"/>
      <c r="JQJ27" s="706"/>
      <c r="JQK27" s="706"/>
      <c r="JQL27" s="706"/>
      <c r="JQM27" s="706"/>
      <c r="JQN27" s="706"/>
      <c r="JQO27" s="706" t="s">
        <v>1426</v>
      </c>
      <c r="JQP27" s="706"/>
      <c r="JQQ27" s="706"/>
      <c r="JQR27" s="706"/>
      <c r="JQS27" s="706"/>
      <c r="JQT27" s="706"/>
      <c r="JQU27" s="706"/>
      <c r="JQV27" s="706"/>
      <c r="JQW27" s="706" t="s">
        <v>1426</v>
      </c>
      <c r="JQX27" s="706"/>
      <c r="JQY27" s="706"/>
      <c r="JQZ27" s="706"/>
      <c r="JRA27" s="706"/>
      <c r="JRB27" s="706"/>
      <c r="JRC27" s="706"/>
      <c r="JRD27" s="706"/>
      <c r="JRE27" s="706" t="s">
        <v>1426</v>
      </c>
      <c r="JRF27" s="706"/>
      <c r="JRG27" s="706"/>
      <c r="JRH27" s="706"/>
      <c r="JRI27" s="706"/>
      <c r="JRJ27" s="706"/>
      <c r="JRK27" s="706"/>
      <c r="JRL27" s="706"/>
      <c r="JRM27" s="706" t="s">
        <v>1426</v>
      </c>
      <c r="JRN27" s="706"/>
      <c r="JRO27" s="706"/>
      <c r="JRP27" s="706"/>
      <c r="JRQ27" s="706"/>
      <c r="JRR27" s="706"/>
      <c r="JRS27" s="706"/>
      <c r="JRT27" s="706"/>
      <c r="JRU27" s="706" t="s">
        <v>1426</v>
      </c>
      <c r="JRV27" s="706"/>
      <c r="JRW27" s="706"/>
      <c r="JRX27" s="706"/>
      <c r="JRY27" s="706"/>
      <c r="JRZ27" s="706"/>
      <c r="JSA27" s="706"/>
      <c r="JSB27" s="706"/>
      <c r="JSC27" s="706" t="s">
        <v>1426</v>
      </c>
      <c r="JSD27" s="706"/>
      <c r="JSE27" s="706"/>
      <c r="JSF27" s="706"/>
      <c r="JSG27" s="706"/>
      <c r="JSH27" s="706"/>
      <c r="JSI27" s="706"/>
      <c r="JSJ27" s="706"/>
      <c r="JSK27" s="706" t="s">
        <v>1426</v>
      </c>
      <c r="JSL27" s="706"/>
      <c r="JSM27" s="706"/>
      <c r="JSN27" s="706"/>
      <c r="JSO27" s="706"/>
      <c r="JSP27" s="706"/>
      <c r="JSQ27" s="706"/>
      <c r="JSR27" s="706"/>
      <c r="JSS27" s="706" t="s">
        <v>1426</v>
      </c>
      <c r="JST27" s="706"/>
      <c r="JSU27" s="706"/>
      <c r="JSV27" s="706"/>
      <c r="JSW27" s="706"/>
      <c r="JSX27" s="706"/>
      <c r="JSY27" s="706"/>
      <c r="JSZ27" s="706"/>
      <c r="JTA27" s="706" t="s">
        <v>1426</v>
      </c>
      <c r="JTB27" s="706"/>
      <c r="JTC27" s="706"/>
      <c r="JTD27" s="706"/>
      <c r="JTE27" s="706"/>
      <c r="JTF27" s="706"/>
      <c r="JTG27" s="706"/>
      <c r="JTH27" s="706"/>
      <c r="JTI27" s="706" t="s">
        <v>1426</v>
      </c>
      <c r="JTJ27" s="706"/>
      <c r="JTK27" s="706"/>
      <c r="JTL27" s="706"/>
      <c r="JTM27" s="706"/>
      <c r="JTN27" s="706"/>
      <c r="JTO27" s="706"/>
      <c r="JTP27" s="706"/>
      <c r="JTQ27" s="706" t="s">
        <v>1426</v>
      </c>
      <c r="JTR27" s="706"/>
      <c r="JTS27" s="706"/>
      <c r="JTT27" s="706"/>
      <c r="JTU27" s="706"/>
      <c r="JTV27" s="706"/>
      <c r="JTW27" s="706"/>
      <c r="JTX27" s="706"/>
      <c r="JTY27" s="706" t="s">
        <v>1426</v>
      </c>
      <c r="JTZ27" s="706"/>
      <c r="JUA27" s="706"/>
      <c r="JUB27" s="706"/>
      <c r="JUC27" s="706"/>
      <c r="JUD27" s="706"/>
      <c r="JUE27" s="706"/>
      <c r="JUF27" s="706"/>
      <c r="JUG27" s="706" t="s">
        <v>1426</v>
      </c>
      <c r="JUH27" s="706"/>
      <c r="JUI27" s="706"/>
      <c r="JUJ27" s="706"/>
      <c r="JUK27" s="706"/>
      <c r="JUL27" s="706"/>
      <c r="JUM27" s="706"/>
      <c r="JUN27" s="706"/>
      <c r="JUO27" s="706" t="s">
        <v>1426</v>
      </c>
      <c r="JUP27" s="706"/>
      <c r="JUQ27" s="706"/>
      <c r="JUR27" s="706"/>
      <c r="JUS27" s="706"/>
      <c r="JUT27" s="706"/>
      <c r="JUU27" s="706"/>
      <c r="JUV27" s="706"/>
      <c r="JUW27" s="706" t="s">
        <v>1426</v>
      </c>
      <c r="JUX27" s="706"/>
      <c r="JUY27" s="706"/>
      <c r="JUZ27" s="706"/>
      <c r="JVA27" s="706"/>
      <c r="JVB27" s="706"/>
      <c r="JVC27" s="706"/>
      <c r="JVD27" s="706"/>
      <c r="JVE27" s="706" t="s">
        <v>1426</v>
      </c>
      <c r="JVF27" s="706"/>
      <c r="JVG27" s="706"/>
      <c r="JVH27" s="706"/>
      <c r="JVI27" s="706"/>
      <c r="JVJ27" s="706"/>
      <c r="JVK27" s="706"/>
      <c r="JVL27" s="706"/>
      <c r="JVM27" s="706" t="s">
        <v>1426</v>
      </c>
      <c r="JVN27" s="706"/>
      <c r="JVO27" s="706"/>
      <c r="JVP27" s="706"/>
      <c r="JVQ27" s="706"/>
      <c r="JVR27" s="706"/>
      <c r="JVS27" s="706"/>
      <c r="JVT27" s="706"/>
      <c r="JVU27" s="706" t="s">
        <v>1426</v>
      </c>
      <c r="JVV27" s="706"/>
      <c r="JVW27" s="706"/>
      <c r="JVX27" s="706"/>
      <c r="JVY27" s="706"/>
      <c r="JVZ27" s="706"/>
      <c r="JWA27" s="706"/>
      <c r="JWB27" s="706"/>
      <c r="JWC27" s="706" t="s">
        <v>1426</v>
      </c>
      <c r="JWD27" s="706"/>
      <c r="JWE27" s="706"/>
      <c r="JWF27" s="706"/>
      <c r="JWG27" s="706"/>
      <c r="JWH27" s="706"/>
      <c r="JWI27" s="706"/>
      <c r="JWJ27" s="706"/>
      <c r="JWK27" s="706" t="s">
        <v>1426</v>
      </c>
      <c r="JWL27" s="706"/>
      <c r="JWM27" s="706"/>
      <c r="JWN27" s="706"/>
      <c r="JWO27" s="706"/>
      <c r="JWP27" s="706"/>
      <c r="JWQ27" s="706"/>
      <c r="JWR27" s="706"/>
      <c r="JWS27" s="706" t="s">
        <v>1426</v>
      </c>
      <c r="JWT27" s="706"/>
      <c r="JWU27" s="706"/>
      <c r="JWV27" s="706"/>
      <c r="JWW27" s="706"/>
      <c r="JWX27" s="706"/>
      <c r="JWY27" s="706"/>
      <c r="JWZ27" s="706"/>
      <c r="JXA27" s="706" t="s">
        <v>1426</v>
      </c>
      <c r="JXB27" s="706"/>
      <c r="JXC27" s="706"/>
      <c r="JXD27" s="706"/>
      <c r="JXE27" s="706"/>
      <c r="JXF27" s="706"/>
      <c r="JXG27" s="706"/>
      <c r="JXH27" s="706"/>
      <c r="JXI27" s="706" t="s">
        <v>1426</v>
      </c>
      <c r="JXJ27" s="706"/>
      <c r="JXK27" s="706"/>
      <c r="JXL27" s="706"/>
      <c r="JXM27" s="706"/>
      <c r="JXN27" s="706"/>
      <c r="JXO27" s="706"/>
      <c r="JXP27" s="706"/>
      <c r="JXQ27" s="706" t="s">
        <v>1426</v>
      </c>
      <c r="JXR27" s="706"/>
      <c r="JXS27" s="706"/>
      <c r="JXT27" s="706"/>
      <c r="JXU27" s="706"/>
      <c r="JXV27" s="706"/>
      <c r="JXW27" s="706"/>
      <c r="JXX27" s="706"/>
      <c r="JXY27" s="706" t="s">
        <v>1426</v>
      </c>
      <c r="JXZ27" s="706"/>
      <c r="JYA27" s="706"/>
      <c r="JYB27" s="706"/>
      <c r="JYC27" s="706"/>
      <c r="JYD27" s="706"/>
      <c r="JYE27" s="706"/>
      <c r="JYF27" s="706"/>
      <c r="JYG27" s="706" t="s">
        <v>1426</v>
      </c>
      <c r="JYH27" s="706"/>
      <c r="JYI27" s="706"/>
      <c r="JYJ27" s="706"/>
      <c r="JYK27" s="706"/>
      <c r="JYL27" s="706"/>
      <c r="JYM27" s="706"/>
      <c r="JYN27" s="706"/>
      <c r="JYO27" s="706" t="s">
        <v>1426</v>
      </c>
      <c r="JYP27" s="706"/>
      <c r="JYQ27" s="706"/>
      <c r="JYR27" s="706"/>
      <c r="JYS27" s="706"/>
      <c r="JYT27" s="706"/>
      <c r="JYU27" s="706"/>
      <c r="JYV27" s="706"/>
      <c r="JYW27" s="706" t="s">
        <v>1426</v>
      </c>
      <c r="JYX27" s="706"/>
      <c r="JYY27" s="706"/>
      <c r="JYZ27" s="706"/>
      <c r="JZA27" s="706"/>
      <c r="JZB27" s="706"/>
      <c r="JZC27" s="706"/>
      <c r="JZD27" s="706"/>
      <c r="JZE27" s="706" t="s">
        <v>1426</v>
      </c>
      <c r="JZF27" s="706"/>
      <c r="JZG27" s="706"/>
      <c r="JZH27" s="706"/>
      <c r="JZI27" s="706"/>
      <c r="JZJ27" s="706"/>
      <c r="JZK27" s="706"/>
      <c r="JZL27" s="706"/>
      <c r="JZM27" s="706" t="s">
        <v>1426</v>
      </c>
      <c r="JZN27" s="706"/>
      <c r="JZO27" s="706"/>
      <c r="JZP27" s="706"/>
      <c r="JZQ27" s="706"/>
      <c r="JZR27" s="706"/>
      <c r="JZS27" s="706"/>
      <c r="JZT27" s="706"/>
      <c r="JZU27" s="706" t="s">
        <v>1426</v>
      </c>
      <c r="JZV27" s="706"/>
      <c r="JZW27" s="706"/>
      <c r="JZX27" s="706"/>
      <c r="JZY27" s="706"/>
      <c r="JZZ27" s="706"/>
      <c r="KAA27" s="706"/>
      <c r="KAB27" s="706"/>
      <c r="KAC27" s="706" t="s">
        <v>1426</v>
      </c>
      <c r="KAD27" s="706"/>
      <c r="KAE27" s="706"/>
      <c r="KAF27" s="706"/>
      <c r="KAG27" s="706"/>
      <c r="KAH27" s="706"/>
      <c r="KAI27" s="706"/>
      <c r="KAJ27" s="706"/>
      <c r="KAK27" s="706" t="s">
        <v>1426</v>
      </c>
      <c r="KAL27" s="706"/>
      <c r="KAM27" s="706"/>
      <c r="KAN27" s="706"/>
      <c r="KAO27" s="706"/>
      <c r="KAP27" s="706"/>
      <c r="KAQ27" s="706"/>
      <c r="KAR27" s="706"/>
      <c r="KAS27" s="706" t="s">
        <v>1426</v>
      </c>
      <c r="KAT27" s="706"/>
      <c r="KAU27" s="706"/>
      <c r="KAV27" s="706"/>
      <c r="KAW27" s="706"/>
      <c r="KAX27" s="706"/>
      <c r="KAY27" s="706"/>
      <c r="KAZ27" s="706"/>
      <c r="KBA27" s="706" t="s">
        <v>1426</v>
      </c>
      <c r="KBB27" s="706"/>
      <c r="KBC27" s="706"/>
      <c r="KBD27" s="706"/>
      <c r="KBE27" s="706"/>
      <c r="KBF27" s="706"/>
      <c r="KBG27" s="706"/>
      <c r="KBH27" s="706"/>
      <c r="KBI27" s="706" t="s">
        <v>1426</v>
      </c>
      <c r="KBJ27" s="706"/>
      <c r="KBK27" s="706"/>
      <c r="KBL27" s="706"/>
      <c r="KBM27" s="706"/>
      <c r="KBN27" s="706"/>
      <c r="KBO27" s="706"/>
      <c r="KBP27" s="706"/>
      <c r="KBQ27" s="706" t="s">
        <v>1426</v>
      </c>
      <c r="KBR27" s="706"/>
      <c r="KBS27" s="706"/>
      <c r="KBT27" s="706"/>
      <c r="KBU27" s="706"/>
      <c r="KBV27" s="706"/>
      <c r="KBW27" s="706"/>
      <c r="KBX27" s="706"/>
      <c r="KBY27" s="706" t="s">
        <v>1426</v>
      </c>
      <c r="KBZ27" s="706"/>
      <c r="KCA27" s="706"/>
      <c r="KCB27" s="706"/>
      <c r="KCC27" s="706"/>
      <c r="KCD27" s="706"/>
      <c r="KCE27" s="706"/>
      <c r="KCF27" s="706"/>
      <c r="KCG27" s="706" t="s">
        <v>1426</v>
      </c>
      <c r="KCH27" s="706"/>
      <c r="KCI27" s="706"/>
      <c r="KCJ27" s="706"/>
      <c r="KCK27" s="706"/>
      <c r="KCL27" s="706"/>
      <c r="KCM27" s="706"/>
      <c r="KCN27" s="706"/>
      <c r="KCO27" s="706" t="s">
        <v>1426</v>
      </c>
      <c r="KCP27" s="706"/>
      <c r="KCQ27" s="706"/>
      <c r="KCR27" s="706"/>
      <c r="KCS27" s="706"/>
      <c r="KCT27" s="706"/>
      <c r="KCU27" s="706"/>
      <c r="KCV27" s="706"/>
      <c r="KCW27" s="706" t="s">
        <v>1426</v>
      </c>
      <c r="KCX27" s="706"/>
      <c r="KCY27" s="706"/>
      <c r="KCZ27" s="706"/>
      <c r="KDA27" s="706"/>
      <c r="KDB27" s="706"/>
      <c r="KDC27" s="706"/>
      <c r="KDD27" s="706"/>
      <c r="KDE27" s="706" t="s">
        <v>1426</v>
      </c>
      <c r="KDF27" s="706"/>
      <c r="KDG27" s="706"/>
      <c r="KDH27" s="706"/>
      <c r="KDI27" s="706"/>
      <c r="KDJ27" s="706"/>
      <c r="KDK27" s="706"/>
      <c r="KDL27" s="706"/>
      <c r="KDM27" s="706" t="s">
        <v>1426</v>
      </c>
      <c r="KDN27" s="706"/>
      <c r="KDO27" s="706"/>
      <c r="KDP27" s="706"/>
      <c r="KDQ27" s="706"/>
      <c r="KDR27" s="706"/>
      <c r="KDS27" s="706"/>
      <c r="KDT27" s="706"/>
      <c r="KDU27" s="706" t="s">
        <v>1426</v>
      </c>
      <c r="KDV27" s="706"/>
      <c r="KDW27" s="706"/>
      <c r="KDX27" s="706"/>
      <c r="KDY27" s="706"/>
      <c r="KDZ27" s="706"/>
      <c r="KEA27" s="706"/>
      <c r="KEB27" s="706"/>
      <c r="KEC27" s="706" t="s">
        <v>1426</v>
      </c>
      <c r="KED27" s="706"/>
      <c r="KEE27" s="706"/>
      <c r="KEF27" s="706"/>
      <c r="KEG27" s="706"/>
      <c r="KEH27" s="706"/>
      <c r="KEI27" s="706"/>
      <c r="KEJ27" s="706"/>
      <c r="KEK27" s="706" t="s">
        <v>1426</v>
      </c>
      <c r="KEL27" s="706"/>
      <c r="KEM27" s="706"/>
      <c r="KEN27" s="706"/>
      <c r="KEO27" s="706"/>
      <c r="KEP27" s="706"/>
      <c r="KEQ27" s="706"/>
      <c r="KER27" s="706"/>
      <c r="KES27" s="706" t="s">
        <v>1426</v>
      </c>
      <c r="KET27" s="706"/>
      <c r="KEU27" s="706"/>
      <c r="KEV27" s="706"/>
      <c r="KEW27" s="706"/>
      <c r="KEX27" s="706"/>
      <c r="KEY27" s="706"/>
      <c r="KEZ27" s="706"/>
      <c r="KFA27" s="706" t="s">
        <v>1426</v>
      </c>
      <c r="KFB27" s="706"/>
      <c r="KFC27" s="706"/>
      <c r="KFD27" s="706"/>
      <c r="KFE27" s="706"/>
      <c r="KFF27" s="706"/>
      <c r="KFG27" s="706"/>
      <c r="KFH27" s="706"/>
      <c r="KFI27" s="706" t="s">
        <v>1426</v>
      </c>
      <c r="KFJ27" s="706"/>
      <c r="KFK27" s="706"/>
      <c r="KFL27" s="706"/>
      <c r="KFM27" s="706"/>
      <c r="KFN27" s="706"/>
      <c r="KFO27" s="706"/>
      <c r="KFP27" s="706"/>
      <c r="KFQ27" s="706" t="s">
        <v>1426</v>
      </c>
      <c r="KFR27" s="706"/>
      <c r="KFS27" s="706"/>
      <c r="KFT27" s="706"/>
      <c r="KFU27" s="706"/>
      <c r="KFV27" s="706"/>
      <c r="KFW27" s="706"/>
      <c r="KFX27" s="706"/>
      <c r="KFY27" s="706" t="s">
        <v>1426</v>
      </c>
      <c r="KFZ27" s="706"/>
      <c r="KGA27" s="706"/>
      <c r="KGB27" s="706"/>
      <c r="KGC27" s="706"/>
      <c r="KGD27" s="706"/>
      <c r="KGE27" s="706"/>
      <c r="KGF27" s="706"/>
      <c r="KGG27" s="706" t="s">
        <v>1426</v>
      </c>
      <c r="KGH27" s="706"/>
      <c r="KGI27" s="706"/>
      <c r="KGJ27" s="706"/>
      <c r="KGK27" s="706"/>
      <c r="KGL27" s="706"/>
      <c r="KGM27" s="706"/>
      <c r="KGN27" s="706"/>
      <c r="KGO27" s="706" t="s">
        <v>1426</v>
      </c>
      <c r="KGP27" s="706"/>
      <c r="KGQ27" s="706"/>
      <c r="KGR27" s="706"/>
      <c r="KGS27" s="706"/>
      <c r="KGT27" s="706"/>
      <c r="KGU27" s="706"/>
      <c r="KGV27" s="706"/>
      <c r="KGW27" s="706" t="s">
        <v>1426</v>
      </c>
      <c r="KGX27" s="706"/>
      <c r="KGY27" s="706"/>
      <c r="KGZ27" s="706"/>
      <c r="KHA27" s="706"/>
      <c r="KHB27" s="706"/>
      <c r="KHC27" s="706"/>
      <c r="KHD27" s="706"/>
      <c r="KHE27" s="706" t="s">
        <v>1426</v>
      </c>
      <c r="KHF27" s="706"/>
      <c r="KHG27" s="706"/>
      <c r="KHH27" s="706"/>
      <c r="KHI27" s="706"/>
      <c r="KHJ27" s="706"/>
      <c r="KHK27" s="706"/>
      <c r="KHL27" s="706"/>
      <c r="KHM27" s="706" t="s">
        <v>1426</v>
      </c>
      <c r="KHN27" s="706"/>
      <c r="KHO27" s="706"/>
      <c r="KHP27" s="706"/>
      <c r="KHQ27" s="706"/>
      <c r="KHR27" s="706"/>
      <c r="KHS27" s="706"/>
      <c r="KHT27" s="706"/>
      <c r="KHU27" s="706" t="s">
        <v>1426</v>
      </c>
      <c r="KHV27" s="706"/>
      <c r="KHW27" s="706"/>
      <c r="KHX27" s="706"/>
      <c r="KHY27" s="706"/>
      <c r="KHZ27" s="706"/>
      <c r="KIA27" s="706"/>
      <c r="KIB27" s="706"/>
      <c r="KIC27" s="706" t="s">
        <v>1426</v>
      </c>
      <c r="KID27" s="706"/>
      <c r="KIE27" s="706"/>
      <c r="KIF27" s="706"/>
      <c r="KIG27" s="706"/>
      <c r="KIH27" s="706"/>
      <c r="KII27" s="706"/>
      <c r="KIJ27" s="706"/>
      <c r="KIK27" s="706" t="s">
        <v>1426</v>
      </c>
      <c r="KIL27" s="706"/>
      <c r="KIM27" s="706"/>
      <c r="KIN27" s="706"/>
      <c r="KIO27" s="706"/>
      <c r="KIP27" s="706"/>
      <c r="KIQ27" s="706"/>
      <c r="KIR27" s="706"/>
      <c r="KIS27" s="706" t="s">
        <v>1426</v>
      </c>
      <c r="KIT27" s="706"/>
      <c r="KIU27" s="706"/>
      <c r="KIV27" s="706"/>
      <c r="KIW27" s="706"/>
      <c r="KIX27" s="706"/>
      <c r="KIY27" s="706"/>
      <c r="KIZ27" s="706"/>
      <c r="KJA27" s="706" t="s">
        <v>1426</v>
      </c>
      <c r="KJB27" s="706"/>
      <c r="KJC27" s="706"/>
      <c r="KJD27" s="706"/>
      <c r="KJE27" s="706"/>
      <c r="KJF27" s="706"/>
      <c r="KJG27" s="706"/>
      <c r="KJH27" s="706"/>
      <c r="KJI27" s="706" t="s">
        <v>1426</v>
      </c>
      <c r="KJJ27" s="706"/>
      <c r="KJK27" s="706"/>
      <c r="KJL27" s="706"/>
      <c r="KJM27" s="706"/>
      <c r="KJN27" s="706"/>
      <c r="KJO27" s="706"/>
      <c r="KJP27" s="706"/>
      <c r="KJQ27" s="706" t="s">
        <v>1426</v>
      </c>
      <c r="KJR27" s="706"/>
      <c r="KJS27" s="706"/>
      <c r="KJT27" s="706"/>
      <c r="KJU27" s="706"/>
      <c r="KJV27" s="706"/>
      <c r="KJW27" s="706"/>
      <c r="KJX27" s="706"/>
      <c r="KJY27" s="706" t="s">
        <v>1426</v>
      </c>
      <c r="KJZ27" s="706"/>
      <c r="KKA27" s="706"/>
      <c r="KKB27" s="706"/>
      <c r="KKC27" s="706"/>
      <c r="KKD27" s="706"/>
      <c r="KKE27" s="706"/>
      <c r="KKF27" s="706"/>
      <c r="KKG27" s="706" t="s">
        <v>1426</v>
      </c>
      <c r="KKH27" s="706"/>
      <c r="KKI27" s="706"/>
      <c r="KKJ27" s="706"/>
      <c r="KKK27" s="706"/>
      <c r="KKL27" s="706"/>
      <c r="KKM27" s="706"/>
      <c r="KKN27" s="706"/>
      <c r="KKO27" s="706" t="s">
        <v>1426</v>
      </c>
      <c r="KKP27" s="706"/>
      <c r="KKQ27" s="706"/>
      <c r="KKR27" s="706"/>
      <c r="KKS27" s="706"/>
      <c r="KKT27" s="706"/>
      <c r="KKU27" s="706"/>
      <c r="KKV27" s="706"/>
      <c r="KKW27" s="706" t="s">
        <v>1426</v>
      </c>
      <c r="KKX27" s="706"/>
      <c r="KKY27" s="706"/>
      <c r="KKZ27" s="706"/>
      <c r="KLA27" s="706"/>
      <c r="KLB27" s="706"/>
      <c r="KLC27" s="706"/>
      <c r="KLD27" s="706"/>
      <c r="KLE27" s="706" t="s">
        <v>1426</v>
      </c>
      <c r="KLF27" s="706"/>
      <c r="KLG27" s="706"/>
      <c r="KLH27" s="706"/>
      <c r="KLI27" s="706"/>
      <c r="KLJ27" s="706"/>
      <c r="KLK27" s="706"/>
      <c r="KLL27" s="706"/>
      <c r="KLM27" s="706" t="s">
        <v>1426</v>
      </c>
      <c r="KLN27" s="706"/>
      <c r="KLO27" s="706"/>
      <c r="KLP27" s="706"/>
      <c r="KLQ27" s="706"/>
      <c r="KLR27" s="706"/>
      <c r="KLS27" s="706"/>
      <c r="KLT27" s="706"/>
      <c r="KLU27" s="706" t="s">
        <v>1426</v>
      </c>
      <c r="KLV27" s="706"/>
      <c r="KLW27" s="706"/>
      <c r="KLX27" s="706"/>
      <c r="KLY27" s="706"/>
      <c r="KLZ27" s="706"/>
      <c r="KMA27" s="706"/>
      <c r="KMB27" s="706"/>
      <c r="KMC27" s="706" t="s">
        <v>1426</v>
      </c>
      <c r="KMD27" s="706"/>
      <c r="KME27" s="706"/>
      <c r="KMF27" s="706"/>
      <c r="KMG27" s="706"/>
      <c r="KMH27" s="706"/>
      <c r="KMI27" s="706"/>
      <c r="KMJ27" s="706"/>
      <c r="KMK27" s="706" t="s">
        <v>1426</v>
      </c>
      <c r="KML27" s="706"/>
      <c r="KMM27" s="706"/>
      <c r="KMN27" s="706"/>
      <c r="KMO27" s="706"/>
      <c r="KMP27" s="706"/>
      <c r="KMQ27" s="706"/>
      <c r="KMR27" s="706"/>
      <c r="KMS27" s="706" t="s">
        <v>1426</v>
      </c>
      <c r="KMT27" s="706"/>
      <c r="KMU27" s="706"/>
      <c r="KMV27" s="706"/>
      <c r="KMW27" s="706"/>
      <c r="KMX27" s="706"/>
      <c r="KMY27" s="706"/>
      <c r="KMZ27" s="706"/>
      <c r="KNA27" s="706" t="s">
        <v>1426</v>
      </c>
      <c r="KNB27" s="706"/>
      <c r="KNC27" s="706"/>
      <c r="KND27" s="706"/>
      <c r="KNE27" s="706"/>
      <c r="KNF27" s="706"/>
      <c r="KNG27" s="706"/>
      <c r="KNH27" s="706"/>
      <c r="KNI27" s="706" t="s">
        <v>1426</v>
      </c>
      <c r="KNJ27" s="706"/>
      <c r="KNK27" s="706"/>
      <c r="KNL27" s="706"/>
      <c r="KNM27" s="706"/>
      <c r="KNN27" s="706"/>
      <c r="KNO27" s="706"/>
      <c r="KNP27" s="706"/>
      <c r="KNQ27" s="706" t="s">
        <v>1426</v>
      </c>
      <c r="KNR27" s="706"/>
      <c r="KNS27" s="706"/>
      <c r="KNT27" s="706"/>
      <c r="KNU27" s="706"/>
      <c r="KNV27" s="706"/>
      <c r="KNW27" s="706"/>
      <c r="KNX27" s="706"/>
      <c r="KNY27" s="706" t="s">
        <v>1426</v>
      </c>
      <c r="KNZ27" s="706"/>
      <c r="KOA27" s="706"/>
      <c r="KOB27" s="706"/>
      <c r="KOC27" s="706"/>
      <c r="KOD27" s="706"/>
      <c r="KOE27" s="706"/>
      <c r="KOF27" s="706"/>
      <c r="KOG27" s="706" t="s">
        <v>1426</v>
      </c>
      <c r="KOH27" s="706"/>
      <c r="KOI27" s="706"/>
      <c r="KOJ27" s="706"/>
      <c r="KOK27" s="706"/>
      <c r="KOL27" s="706"/>
      <c r="KOM27" s="706"/>
      <c r="KON27" s="706"/>
      <c r="KOO27" s="706" t="s">
        <v>1426</v>
      </c>
      <c r="KOP27" s="706"/>
      <c r="KOQ27" s="706"/>
      <c r="KOR27" s="706"/>
      <c r="KOS27" s="706"/>
      <c r="KOT27" s="706"/>
      <c r="KOU27" s="706"/>
      <c r="KOV27" s="706"/>
      <c r="KOW27" s="706" t="s">
        <v>1426</v>
      </c>
      <c r="KOX27" s="706"/>
      <c r="KOY27" s="706"/>
      <c r="KOZ27" s="706"/>
      <c r="KPA27" s="706"/>
      <c r="KPB27" s="706"/>
      <c r="KPC27" s="706"/>
      <c r="KPD27" s="706"/>
      <c r="KPE27" s="706" t="s">
        <v>1426</v>
      </c>
      <c r="KPF27" s="706"/>
      <c r="KPG27" s="706"/>
      <c r="KPH27" s="706"/>
      <c r="KPI27" s="706"/>
      <c r="KPJ27" s="706"/>
      <c r="KPK27" s="706"/>
      <c r="KPL27" s="706"/>
      <c r="KPM27" s="706" t="s">
        <v>1426</v>
      </c>
      <c r="KPN27" s="706"/>
      <c r="KPO27" s="706"/>
      <c r="KPP27" s="706"/>
      <c r="KPQ27" s="706"/>
      <c r="KPR27" s="706"/>
      <c r="KPS27" s="706"/>
      <c r="KPT27" s="706"/>
      <c r="KPU27" s="706" t="s">
        <v>1426</v>
      </c>
      <c r="KPV27" s="706"/>
      <c r="KPW27" s="706"/>
      <c r="KPX27" s="706"/>
      <c r="KPY27" s="706"/>
      <c r="KPZ27" s="706"/>
      <c r="KQA27" s="706"/>
      <c r="KQB27" s="706"/>
      <c r="KQC27" s="706" t="s">
        <v>1426</v>
      </c>
      <c r="KQD27" s="706"/>
      <c r="KQE27" s="706"/>
      <c r="KQF27" s="706"/>
      <c r="KQG27" s="706"/>
      <c r="KQH27" s="706"/>
      <c r="KQI27" s="706"/>
      <c r="KQJ27" s="706"/>
      <c r="KQK27" s="706" t="s">
        <v>1426</v>
      </c>
      <c r="KQL27" s="706"/>
      <c r="KQM27" s="706"/>
      <c r="KQN27" s="706"/>
      <c r="KQO27" s="706"/>
      <c r="KQP27" s="706"/>
      <c r="KQQ27" s="706"/>
      <c r="KQR27" s="706"/>
      <c r="KQS27" s="706" t="s">
        <v>1426</v>
      </c>
      <c r="KQT27" s="706"/>
      <c r="KQU27" s="706"/>
      <c r="KQV27" s="706"/>
      <c r="KQW27" s="706"/>
      <c r="KQX27" s="706"/>
      <c r="KQY27" s="706"/>
      <c r="KQZ27" s="706"/>
      <c r="KRA27" s="706" t="s">
        <v>1426</v>
      </c>
      <c r="KRB27" s="706"/>
      <c r="KRC27" s="706"/>
      <c r="KRD27" s="706"/>
      <c r="KRE27" s="706"/>
      <c r="KRF27" s="706"/>
      <c r="KRG27" s="706"/>
      <c r="KRH27" s="706"/>
      <c r="KRI27" s="706" t="s">
        <v>1426</v>
      </c>
      <c r="KRJ27" s="706"/>
      <c r="KRK27" s="706"/>
      <c r="KRL27" s="706"/>
      <c r="KRM27" s="706"/>
      <c r="KRN27" s="706"/>
      <c r="KRO27" s="706"/>
      <c r="KRP27" s="706"/>
      <c r="KRQ27" s="706" t="s">
        <v>1426</v>
      </c>
      <c r="KRR27" s="706"/>
      <c r="KRS27" s="706"/>
      <c r="KRT27" s="706"/>
      <c r="KRU27" s="706"/>
      <c r="KRV27" s="706"/>
      <c r="KRW27" s="706"/>
      <c r="KRX27" s="706"/>
      <c r="KRY27" s="706" t="s">
        <v>1426</v>
      </c>
      <c r="KRZ27" s="706"/>
      <c r="KSA27" s="706"/>
      <c r="KSB27" s="706"/>
      <c r="KSC27" s="706"/>
      <c r="KSD27" s="706"/>
      <c r="KSE27" s="706"/>
      <c r="KSF27" s="706"/>
      <c r="KSG27" s="706" t="s">
        <v>1426</v>
      </c>
      <c r="KSH27" s="706"/>
      <c r="KSI27" s="706"/>
      <c r="KSJ27" s="706"/>
      <c r="KSK27" s="706"/>
      <c r="KSL27" s="706"/>
      <c r="KSM27" s="706"/>
      <c r="KSN27" s="706"/>
      <c r="KSO27" s="706" t="s">
        <v>1426</v>
      </c>
      <c r="KSP27" s="706"/>
      <c r="KSQ27" s="706"/>
      <c r="KSR27" s="706"/>
      <c r="KSS27" s="706"/>
      <c r="KST27" s="706"/>
      <c r="KSU27" s="706"/>
      <c r="KSV27" s="706"/>
      <c r="KSW27" s="706" t="s">
        <v>1426</v>
      </c>
      <c r="KSX27" s="706"/>
      <c r="KSY27" s="706"/>
      <c r="KSZ27" s="706"/>
      <c r="KTA27" s="706"/>
      <c r="KTB27" s="706"/>
      <c r="KTC27" s="706"/>
      <c r="KTD27" s="706"/>
      <c r="KTE27" s="706" t="s">
        <v>1426</v>
      </c>
      <c r="KTF27" s="706"/>
      <c r="KTG27" s="706"/>
      <c r="KTH27" s="706"/>
      <c r="KTI27" s="706"/>
      <c r="KTJ27" s="706"/>
      <c r="KTK27" s="706"/>
      <c r="KTL27" s="706"/>
      <c r="KTM27" s="706" t="s">
        <v>1426</v>
      </c>
      <c r="KTN27" s="706"/>
      <c r="KTO27" s="706"/>
      <c r="KTP27" s="706"/>
      <c r="KTQ27" s="706"/>
      <c r="KTR27" s="706"/>
      <c r="KTS27" s="706"/>
      <c r="KTT27" s="706"/>
      <c r="KTU27" s="706" t="s">
        <v>1426</v>
      </c>
      <c r="KTV27" s="706"/>
      <c r="KTW27" s="706"/>
      <c r="KTX27" s="706"/>
      <c r="KTY27" s="706"/>
      <c r="KTZ27" s="706"/>
      <c r="KUA27" s="706"/>
      <c r="KUB27" s="706"/>
      <c r="KUC27" s="706" t="s">
        <v>1426</v>
      </c>
      <c r="KUD27" s="706"/>
      <c r="KUE27" s="706"/>
      <c r="KUF27" s="706"/>
      <c r="KUG27" s="706"/>
      <c r="KUH27" s="706"/>
      <c r="KUI27" s="706"/>
      <c r="KUJ27" s="706"/>
      <c r="KUK27" s="706" t="s">
        <v>1426</v>
      </c>
      <c r="KUL27" s="706"/>
      <c r="KUM27" s="706"/>
      <c r="KUN27" s="706"/>
      <c r="KUO27" s="706"/>
      <c r="KUP27" s="706"/>
      <c r="KUQ27" s="706"/>
      <c r="KUR27" s="706"/>
      <c r="KUS27" s="706" t="s">
        <v>1426</v>
      </c>
      <c r="KUT27" s="706"/>
      <c r="KUU27" s="706"/>
      <c r="KUV27" s="706"/>
      <c r="KUW27" s="706"/>
      <c r="KUX27" s="706"/>
      <c r="KUY27" s="706"/>
      <c r="KUZ27" s="706"/>
      <c r="KVA27" s="706" t="s">
        <v>1426</v>
      </c>
      <c r="KVB27" s="706"/>
      <c r="KVC27" s="706"/>
      <c r="KVD27" s="706"/>
      <c r="KVE27" s="706"/>
      <c r="KVF27" s="706"/>
      <c r="KVG27" s="706"/>
      <c r="KVH27" s="706"/>
      <c r="KVI27" s="706" t="s">
        <v>1426</v>
      </c>
      <c r="KVJ27" s="706"/>
      <c r="KVK27" s="706"/>
      <c r="KVL27" s="706"/>
      <c r="KVM27" s="706"/>
      <c r="KVN27" s="706"/>
      <c r="KVO27" s="706"/>
      <c r="KVP27" s="706"/>
      <c r="KVQ27" s="706" t="s">
        <v>1426</v>
      </c>
      <c r="KVR27" s="706"/>
      <c r="KVS27" s="706"/>
      <c r="KVT27" s="706"/>
      <c r="KVU27" s="706"/>
      <c r="KVV27" s="706"/>
      <c r="KVW27" s="706"/>
      <c r="KVX27" s="706"/>
      <c r="KVY27" s="706" t="s">
        <v>1426</v>
      </c>
      <c r="KVZ27" s="706"/>
      <c r="KWA27" s="706"/>
      <c r="KWB27" s="706"/>
      <c r="KWC27" s="706"/>
      <c r="KWD27" s="706"/>
      <c r="KWE27" s="706"/>
      <c r="KWF27" s="706"/>
      <c r="KWG27" s="706" t="s">
        <v>1426</v>
      </c>
      <c r="KWH27" s="706"/>
      <c r="KWI27" s="706"/>
      <c r="KWJ27" s="706"/>
      <c r="KWK27" s="706"/>
      <c r="KWL27" s="706"/>
      <c r="KWM27" s="706"/>
      <c r="KWN27" s="706"/>
      <c r="KWO27" s="706" t="s">
        <v>1426</v>
      </c>
      <c r="KWP27" s="706"/>
      <c r="KWQ27" s="706"/>
      <c r="KWR27" s="706"/>
      <c r="KWS27" s="706"/>
      <c r="KWT27" s="706"/>
      <c r="KWU27" s="706"/>
      <c r="KWV27" s="706"/>
      <c r="KWW27" s="706" t="s">
        <v>1426</v>
      </c>
      <c r="KWX27" s="706"/>
      <c r="KWY27" s="706"/>
      <c r="KWZ27" s="706"/>
      <c r="KXA27" s="706"/>
      <c r="KXB27" s="706"/>
      <c r="KXC27" s="706"/>
      <c r="KXD27" s="706"/>
      <c r="KXE27" s="706" t="s">
        <v>1426</v>
      </c>
      <c r="KXF27" s="706"/>
      <c r="KXG27" s="706"/>
      <c r="KXH27" s="706"/>
      <c r="KXI27" s="706"/>
      <c r="KXJ27" s="706"/>
      <c r="KXK27" s="706"/>
      <c r="KXL27" s="706"/>
      <c r="KXM27" s="706" t="s">
        <v>1426</v>
      </c>
      <c r="KXN27" s="706"/>
      <c r="KXO27" s="706"/>
      <c r="KXP27" s="706"/>
      <c r="KXQ27" s="706"/>
      <c r="KXR27" s="706"/>
      <c r="KXS27" s="706"/>
      <c r="KXT27" s="706"/>
      <c r="KXU27" s="706" t="s">
        <v>1426</v>
      </c>
      <c r="KXV27" s="706"/>
      <c r="KXW27" s="706"/>
      <c r="KXX27" s="706"/>
      <c r="KXY27" s="706"/>
      <c r="KXZ27" s="706"/>
      <c r="KYA27" s="706"/>
      <c r="KYB27" s="706"/>
      <c r="KYC27" s="706" t="s">
        <v>1426</v>
      </c>
      <c r="KYD27" s="706"/>
      <c r="KYE27" s="706"/>
      <c r="KYF27" s="706"/>
      <c r="KYG27" s="706"/>
      <c r="KYH27" s="706"/>
      <c r="KYI27" s="706"/>
      <c r="KYJ27" s="706"/>
      <c r="KYK27" s="706" t="s">
        <v>1426</v>
      </c>
      <c r="KYL27" s="706"/>
      <c r="KYM27" s="706"/>
      <c r="KYN27" s="706"/>
      <c r="KYO27" s="706"/>
      <c r="KYP27" s="706"/>
      <c r="KYQ27" s="706"/>
      <c r="KYR27" s="706"/>
      <c r="KYS27" s="706" t="s">
        <v>1426</v>
      </c>
      <c r="KYT27" s="706"/>
      <c r="KYU27" s="706"/>
      <c r="KYV27" s="706"/>
      <c r="KYW27" s="706"/>
      <c r="KYX27" s="706"/>
      <c r="KYY27" s="706"/>
      <c r="KYZ27" s="706"/>
      <c r="KZA27" s="706" t="s">
        <v>1426</v>
      </c>
      <c r="KZB27" s="706"/>
      <c r="KZC27" s="706"/>
      <c r="KZD27" s="706"/>
      <c r="KZE27" s="706"/>
      <c r="KZF27" s="706"/>
      <c r="KZG27" s="706"/>
      <c r="KZH27" s="706"/>
      <c r="KZI27" s="706" t="s">
        <v>1426</v>
      </c>
      <c r="KZJ27" s="706"/>
      <c r="KZK27" s="706"/>
      <c r="KZL27" s="706"/>
      <c r="KZM27" s="706"/>
      <c r="KZN27" s="706"/>
      <c r="KZO27" s="706"/>
      <c r="KZP27" s="706"/>
      <c r="KZQ27" s="706" t="s">
        <v>1426</v>
      </c>
      <c r="KZR27" s="706"/>
      <c r="KZS27" s="706"/>
      <c r="KZT27" s="706"/>
      <c r="KZU27" s="706"/>
      <c r="KZV27" s="706"/>
      <c r="KZW27" s="706"/>
      <c r="KZX27" s="706"/>
      <c r="KZY27" s="706" t="s">
        <v>1426</v>
      </c>
      <c r="KZZ27" s="706"/>
      <c r="LAA27" s="706"/>
      <c r="LAB27" s="706"/>
      <c r="LAC27" s="706"/>
      <c r="LAD27" s="706"/>
      <c r="LAE27" s="706"/>
      <c r="LAF27" s="706"/>
      <c r="LAG27" s="706" t="s">
        <v>1426</v>
      </c>
      <c r="LAH27" s="706"/>
      <c r="LAI27" s="706"/>
      <c r="LAJ27" s="706"/>
      <c r="LAK27" s="706"/>
      <c r="LAL27" s="706"/>
      <c r="LAM27" s="706"/>
      <c r="LAN27" s="706"/>
      <c r="LAO27" s="706" t="s">
        <v>1426</v>
      </c>
      <c r="LAP27" s="706"/>
      <c r="LAQ27" s="706"/>
      <c r="LAR27" s="706"/>
      <c r="LAS27" s="706"/>
      <c r="LAT27" s="706"/>
      <c r="LAU27" s="706"/>
      <c r="LAV27" s="706"/>
      <c r="LAW27" s="706" t="s">
        <v>1426</v>
      </c>
      <c r="LAX27" s="706"/>
      <c r="LAY27" s="706"/>
      <c r="LAZ27" s="706"/>
      <c r="LBA27" s="706"/>
      <c r="LBB27" s="706"/>
      <c r="LBC27" s="706"/>
      <c r="LBD27" s="706"/>
      <c r="LBE27" s="706" t="s">
        <v>1426</v>
      </c>
      <c r="LBF27" s="706"/>
      <c r="LBG27" s="706"/>
      <c r="LBH27" s="706"/>
      <c r="LBI27" s="706"/>
      <c r="LBJ27" s="706"/>
      <c r="LBK27" s="706"/>
      <c r="LBL27" s="706"/>
      <c r="LBM27" s="706" t="s">
        <v>1426</v>
      </c>
      <c r="LBN27" s="706"/>
      <c r="LBO27" s="706"/>
      <c r="LBP27" s="706"/>
      <c r="LBQ27" s="706"/>
      <c r="LBR27" s="706"/>
      <c r="LBS27" s="706"/>
      <c r="LBT27" s="706"/>
      <c r="LBU27" s="706" t="s">
        <v>1426</v>
      </c>
      <c r="LBV27" s="706"/>
      <c r="LBW27" s="706"/>
      <c r="LBX27" s="706"/>
      <c r="LBY27" s="706"/>
      <c r="LBZ27" s="706"/>
      <c r="LCA27" s="706"/>
      <c r="LCB27" s="706"/>
      <c r="LCC27" s="706" t="s">
        <v>1426</v>
      </c>
      <c r="LCD27" s="706"/>
      <c r="LCE27" s="706"/>
      <c r="LCF27" s="706"/>
      <c r="LCG27" s="706"/>
      <c r="LCH27" s="706"/>
      <c r="LCI27" s="706"/>
      <c r="LCJ27" s="706"/>
      <c r="LCK27" s="706" t="s">
        <v>1426</v>
      </c>
      <c r="LCL27" s="706"/>
      <c r="LCM27" s="706"/>
      <c r="LCN27" s="706"/>
      <c r="LCO27" s="706"/>
      <c r="LCP27" s="706"/>
      <c r="LCQ27" s="706"/>
      <c r="LCR27" s="706"/>
      <c r="LCS27" s="706" t="s">
        <v>1426</v>
      </c>
      <c r="LCT27" s="706"/>
      <c r="LCU27" s="706"/>
      <c r="LCV27" s="706"/>
      <c r="LCW27" s="706"/>
      <c r="LCX27" s="706"/>
      <c r="LCY27" s="706"/>
      <c r="LCZ27" s="706"/>
      <c r="LDA27" s="706" t="s">
        <v>1426</v>
      </c>
      <c r="LDB27" s="706"/>
      <c r="LDC27" s="706"/>
      <c r="LDD27" s="706"/>
      <c r="LDE27" s="706"/>
      <c r="LDF27" s="706"/>
      <c r="LDG27" s="706"/>
      <c r="LDH27" s="706"/>
      <c r="LDI27" s="706" t="s">
        <v>1426</v>
      </c>
      <c r="LDJ27" s="706"/>
      <c r="LDK27" s="706"/>
      <c r="LDL27" s="706"/>
      <c r="LDM27" s="706"/>
      <c r="LDN27" s="706"/>
      <c r="LDO27" s="706"/>
      <c r="LDP27" s="706"/>
      <c r="LDQ27" s="706" t="s">
        <v>1426</v>
      </c>
      <c r="LDR27" s="706"/>
      <c r="LDS27" s="706"/>
      <c r="LDT27" s="706"/>
      <c r="LDU27" s="706"/>
      <c r="LDV27" s="706"/>
      <c r="LDW27" s="706"/>
      <c r="LDX27" s="706"/>
      <c r="LDY27" s="706" t="s">
        <v>1426</v>
      </c>
      <c r="LDZ27" s="706"/>
      <c r="LEA27" s="706"/>
      <c r="LEB27" s="706"/>
      <c r="LEC27" s="706"/>
      <c r="LED27" s="706"/>
      <c r="LEE27" s="706"/>
      <c r="LEF27" s="706"/>
      <c r="LEG27" s="706" t="s">
        <v>1426</v>
      </c>
      <c r="LEH27" s="706"/>
      <c r="LEI27" s="706"/>
      <c r="LEJ27" s="706"/>
      <c r="LEK27" s="706"/>
      <c r="LEL27" s="706"/>
      <c r="LEM27" s="706"/>
      <c r="LEN27" s="706"/>
      <c r="LEO27" s="706" t="s">
        <v>1426</v>
      </c>
      <c r="LEP27" s="706"/>
      <c r="LEQ27" s="706"/>
      <c r="LER27" s="706"/>
      <c r="LES27" s="706"/>
      <c r="LET27" s="706"/>
      <c r="LEU27" s="706"/>
      <c r="LEV27" s="706"/>
      <c r="LEW27" s="706" t="s">
        <v>1426</v>
      </c>
      <c r="LEX27" s="706"/>
      <c r="LEY27" s="706"/>
      <c r="LEZ27" s="706"/>
      <c r="LFA27" s="706"/>
      <c r="LFB27" s="706"/>
      <c r="LFC27" s="706"/>
      <c r="LFD27" s="706"/>
      <c r="LFE27" s="706" t="s">
        <v>1426</v>
      </c>
      <c r="LFF27" s="706"/>
      <c r="LFG27" s="706"/>
      <c r="LFH27" s="706"/>
      <c r="LFI27" s="706"/>
      <c r="LFJ27" s="706"/>
      <c r="LFK27" s="706"/>
      <c r="LFL27" s="706"/>
      <c r="LFM27" s="706" t="s">
        <v>1426</v>
      </c>
      <c r="LFN27" s="706"/>
      <c r="LFO27" s="706"/>
      <c r="LFP27" s="706"/>
      <c r="LFQ27" s="706"/>
      <c r="LFR27" s="706"/>
      <c r="LFS27" s="706"/>
      <c r="LFT27" s="706"/>
      <c r="LFU27" s="706" t="s">
        <v>1426</v>
      </c>
      <c r="LFV27" s="706"/>
      <c r="LFW27" s="706"/>
      <c r="LFX27" s="706"/>
      <c r="LFY27" s="706"/>
      <c r="LFZ27" s="706"/>
      <c r="LGA27" s="706"/>
      <c r="LGB27" s="706"/>
      <c r="LGC27" s="706" t="s">
        <v>1426</v>
      </c>
      <c r="LGD27" s="706"/>
      <c r="LGE27" s="706"/>
      <c r="LGF27" s="706"/>
      <c r="LGG27" s="706"/>
      <c r="LGH27" s="706"/>
      <c r="LGI27" s="706"/>
      <c r="LGJ27" s="706"/>
      <c r="LGK27" s="706" t="s">
        <v>1426</v>
      </c>
      <c r="LGL27" s="706"/>
      <c r="LGM27" s="706"/>
      <c r="LGN27" s="706"/>
      <c r="LGO27" s="706"/>
      <c r="LGP27" s="706"/>
      <c r="LGQ27" s="706"/>
      <c r="LGR27" s="706"/>
      <c r="LGS27" s="706" t="s">
        <v>1426</v>
      </c>
      <c r="LGT27" s="706"/>
      <c r="LGU27" s="706"/>
      <c r="LGV27" s="706"/>
      <c r="LGW27" s="706"/>
      <c r="LGX27" s="706"/>
      <c r="LGY27" s="706"/>
      <c r="LGZ27" s="706"/>
      <c r="LHA27" s="706" t="s">
        <v>1426</v>
      </c>
      <c r="LHB27" s="706"/>
      <c r="LHC27" s="706"/>
      <c r="LHD27" s="706"/>
      <c r="LHE27" s="706"/>
      <c r="LHF27" s="706"/>
      <c r="LHG27" s="706"/>
      <c r="LHH27" s="706"/>
      <c r="LHI27" s="706" t="s">
        <v>1426</v>
      </c>
      <c r="LHJ27" s="706"/>
      <c r="LHK27" s="706"/>
      <c r="LHL27" s="706"/>
      <c r="LHM27" s="706"/>
      <c r="LHN27" s="706"/>
      <c r="LHO27" s="706"/>
      <c r="LHP27" s="706"/>
      <c r="LHQ27" s="706" t="s">
        <v>1426</v>
      </c>
      <c r="LHR27" s="706"/>
      <c r="LHS27" s="706"/>
      <c r="LHT27" s="706"/>
      <c r="LHU27" s="706"/>
      <c r="LHV27" s="706"/>
      <c r="LHW27" s="706"/>
      <c r="LHX27" s="706"/>
      <c r="LHY27" s="706" t="s">
        <v>1426</v>
      </c>
      <c r="LHZ27" s="706"/>
      <c r="LIA27" s="706"/>
      <c r="LIB27" s="706"/>
      <c r="LIC27" s="706"/>
      <c r="LID27" s="706"/>
      <c r="LIE27" s="706"/>
      <c r="LIF27" s="706"/>
      <c r="LIG27" s="706" t="s">
        <v>1426</v>
      </c>
      <c r="LIH27" s="706"/>
      <c r="LII27" s="706"/>
      <c r="LIJ27" s="706"/>
      <c r="LIK27" s="706"/>
      <c r="LIL27" s="706"/>
      <c r="LIM27" s="706"/>
      <c r="LIN27" s="706"/>
      <c r="LIO27" s="706" t="s">
        <v>1426</v>
      </c>
      <c r="LIP27" s="706"/>
      <c r="LIQ27" s="706"/>
      <c r="LIR27" s="706"/>
      <c r="LIS27" s="706"/>
      <c r="LIT27" s="706"/>
      <c r="LIU27" s="706"/>
      <c r="LIV27" s="706"/>
      <c r="LIW27" s="706" t="s">
        <v>1426</v>
      </c>
      <c r="LIX27" s="706"/>
      <c r="LIY27" s="706"/>
      <c r="LIZ27" s="706"/>
      <c r="LJA27" s="706"/>
      <c r="LJB27" s="706"/>
      <c r="LJC27" s="706"/>
      <c r="LJD27" s="706"/>
      <c r="LJE27" s="706" t="s">
        <v>1426</v>
      </c>
      <c r="LJF27" s="706"/>
      <c r="LJG27" s="706"/>
      <c r="LJH27" s="706"/>
      <c r="LJI27" s="706"/>
      <c r="LJJ27" s="706"/>
      <c r="LJK27" s="706"/>
      <c r="LJL27" s="706"/>
      <c r="LJM27" s="706" t="s">
        <v>1426</v>
      </c>
      <c r="LJN27" s="706"/>
      <c r="LJO27" s="706"/>
      <c r="LJP27" s="706"/>
      <c r="LJQ27" s="706"/>
      <c r="LJR27" s="706"/>
      <c r="LJS27" s="706"/>
      <c r="LJT27" s="706"/>
      <c r="LJU27" s="706" t="s">
        <v>1426</v>
      </c>
      <c r="LJV27" s="706"/>
      <c r="LJW27" s="706"/>
      <c r="LJX27" s="706"/>
      <c r="LJY27" s="706"/>
      <c r="LJZ27" s="706"/>
      <c r="LKA27" s="706"/>
      <c r="LKB27" s="706"/>
      <c r="LKC27" s="706" t="s">
        <v>1426</v>
      </c>
      <c r="LKD27" s="706"/>
      <c r="LKE27" s="706"/>
      <c r="LKF27" s="706"/>
      <c r="LKG27" s="706"/>
      <c r="LKH27" s="706"/>
      <c r="LKI27" s="706"/>
      <c r="LKJ27" s="706"/>
      <c r="LKK27" s="706" t="s">
        <v>1426</v>
      </c>
      <c r="LKL27" s="706"/>
      <c r="LKM27" s="706"/>
      <c r="LKN27" s="706"/>
      <c r="LKO27" s="706"/>
      <c r="LKP27" s="706"/>
      <c r="LKQ27" s="706"/>
      <c r="LKR27" s="706"/>
      <c r="LKS27" s="706" t="s">
        <v>1426</v>
      </c>
      <c r="LKT27" s="706"/>
      <c r="LKU27" s="706"/>
      <c r="LKV27" s="706"/>
      <c r="LKW27" s="706"/>
      <c r="LKX27" s="706"/>
      <c r="LKY27" s="706"/>
      <c r="LKZ27" s="706"/>
      <c r="LLA27" s="706" t="s">
        <v>1426</v>
      </c>
      <c r="LLB27" s="706"/>
      <c r="LLC27" s="706"/>
      <c r="LLD27" s="706"/>
      <c r="LLE27" s="706"/>
      <c r="LLF27" s="706"/>
      <c r="LLG27" s="706"/>
      <c r="LLH27" s="706"/>
      <c r="LLI27" s="706" t="s">
        <v>1426</v>
      </c>
      <c r="LLJ27" s="706"/>
      <c r="LLK27" s="706"/>
      <c r="LLL27" s="706"/>
      <c r="LLM27" s="706"/>
      <c r="LLN27" s="706"/>
      <c r="LLO27" s="706"/>
      <c r="LLP27" s="706"/>
      <c r="LLQ27" s="706" t="s">
        <v>1426</v>
      </c>
      <c r="LLR27" s="706"/>
      <c r="LLS27" s="706"/>
      <c r="LLT27" s="706"/>
      <c r="LLU27" s="706"/>
      <c r="LLV27" s="706"/>
      <c r="LLW27" s="706"/>
      <c r="LLX27" s="706"/>
      <c r="LLY27" s="706" t="s">
        <v>1426</v>
      </c>
      <c r="LLZ27" s="706"/>
      <c r="LMA27" s="706"/>
      <c r="LMB27" s="706"/>
      <c r="LMC27" s="706"/>
      <c r="LMD27" s="706"/>
      <c r="LME27" s="706"/>
      <c r="LMF27" s="706"/>
      <c r="LMG27" s="706" t="s">
        <v>1426</v>
      </c>
      <c r="LMH27" s="706"/>
      <c r="LMI27" s="706"/>
      <c r="LMJ27" s="706"/>
      <c r="LMK27" s="706"/>
      <c r="LML27" s="706"/>
      <c r="LMM27" s="706"/>
      <c r="LMN27" s="706"/>
      <c r="LMO27" s="706" t="s">
        <v>1426</v>
      </c>
      <c r="LMP27" s="706"/>
      <c r="LMQ27" s="706"/>
      <c r="LMR27" s="706"/>
      <c r="LMS27" s="706"/>
      <c r="LMT27" s="706"/>
      <c r="LMU27" s="706"/>
      <c r="LMV27" s="706"/>
      <c r="LMW27" s="706" t="s">
        <v>1426</v>
      </c>
      <c r="LMX27" s="706"/>
      <c r="LMY27" s="706"/>
      <c r="LMZ27" s="706"/>
      <c r="LNA27" s="706"/>
      <c r="LNB27" s="706"/>
      <c r="LNC27" s="706"/>
      <c r="LND27" s="706"/>
      <c r="LNE27" s="706" t="s">
        <v>1426</v>
      </c>
      <c r="LNF27" s="706"/>
      <c r="LNG27" s="706"/>
      <c r="LNH27" s="706"/>
      <c r="LNI27" s="706"/>
      <c r="LNJ27" s="706"/>
      <c r="LNK27" s="706"/>
      <c r="LNL27" s="706"/>
      <c r="LNM27" s="706" t="s">
        <v>1426</v>
      </c>
      <c r="LNN27" s="706"/>
      <c r="LNO27" s="706"/>
      <c r="LNP27" s="706"/>
      <c r="LNQ27" s="706"/>
      <c r="LNR27" s="706"/>
      <c r="LNS27" s="706"/>
      <c r="LNT27" s="706"/>
      <c r="LNU27" s="706" t="s">
        <v>1426</v>
      </c>
      <c r="LNV27" s="706"/>
      <c r="LNW27" s="706"/>
      <c r="LNX27" s="706"/>
      <c r="LNY27" s="706"/>
      <c r="LNZ27" s="706"/>
      <c r="LOA27" s="706"/>
      <c r="LOB27" s="706"/>
      <c r="LOC27" s="706" t="s">
        <v>1426</v>
      </c>
      <c r="LOD27" s="706"/>
      <c r="LOE27" s="706"/>
      <c r="LOF27" s="706"/>
      <c r="LOG27" s="706"/>
      <c r="LOH27" s="706"/>
      <c r="LOI27" s="706"/>
      <c r="LOJ27" s="706"/>
      <c r="LOK27" s="706" t="s">
        <v>1426</v>
      </c>
      <c r="LOL27" s="706"/>
      <c r="LOM27" s="706"/>
      <c r="LON27" s="706"/>
      <c r="LOO27" s="706"/>
      <c r="LOP27" s="706"/>
      <c r="LOQ27" s="706"/>
      <c r="LOR27" s="706"/>
      <c r="LOS27" s="706" t="s">
        <v>1426</v>
      </c>
      <c r="LOT27" s="706"/>
      <c r="LOU27" s="706"/>
      <c r="LOV27" s="706"/>
      <c r="LOW27" s="706"/>
      <c r="LOX27" s="706"/>
      <c r="LOY27" s="706"/>
      <c r="LOZ27" s="706"/>
      <c r="LPA27" s="706" t="s">
        <v>1426</v>
      </c>
      <c r="LPB27" s="706"/>
      <c r="LPC27" s="706"/>
      <c r="LPD27" s="706"/>
      <c r="LPE27" s="706"/>
      <c r="LPF27" s="706"/>
      <c r="LPG27" s="706"/>
      <c r="LPH27" s="706"/>
      <c r="LPI27" s="706" t="s">
        <v>1426</v>
      </c>
      <c r="LPJ27" s="706"/>
      <c r="LPK27" s="706"/>
      <c r="LPL27" s="706"/>
      <c r="LPM27" s="706"/>
      <c r="LPN27" s="706"/>
      <c r="LPO27" s="706"/>
      <c r="LPP27" s="706"/>
      <c r="LPQ27" s="706" t="s">
        <v>1426</v>
      </c>
      <c r="LPR27" s="706"/>
      <c r="LPS27" s="706"/>
      <c r="LPT27" s="706"/>
      <c r="LPU27" s="706"/>
      <c r="LPV27" s="706"/>
      <c r="LPW27" s="706"/>
      <c r="LPX27" s="706"/>
      <c r="LPY27" s="706" t="s">
        <v>1426</v>
      </c>
      <c r="LPZ27" s="706"/>
      <c r="LQA27" s="706"/>
      <c r="LQB27" s="706"/>
      <c r="LQC27" s="706"/>
      <c r="LQD27" s="706"/>
      <c r="LQE27" s="706"/>
      <c r="LQF27" s="706"/>
      <c r="LQG27" s="706" t="s">
        <v>1426</v>
      </c>
      <c r="LQH27" s="706"/>
      <c r="LQI27" s="706"/>
      <c r="LQJ27" s="706"/>
      <c r="LQK27" s="706"/>
      <c r="LQL27" s="706"/>
      <c r="LQM27" s="706"/>
      <c r="LQN27" s="706"/>
      <c r="LQO27" s="706" t="s">
        <v>1426</v>
      </c>
      <c r="LQP27" s="706"/>
      <c r="LQQ27" s="706"/>
      <c r="LQR27" s="706"/>
      <c r="LQS27" s="706"/>
      <c r="LQT27" s="706"/>
      <c r="LQU27" s="706"/>
      <c r="LQV27" s="706"/>
      <c r="LQW27" s="706" t="s">
        <v>1426</v>
      </c>
      <c r="LQX27" s="706"/>
      <c r="LQY27" s="706"/>
      <c r="LQZ27" s="706"/>
      <c r="LRA27" s="706"/>
      <c r="LRB27" s="706"/>
      <c r="LRC27" s="706"/>
      <c r="LRD27" s="706"/>
      <c r="LRE27" s="706" t="s">
        <v>1426</v>
      </c>
      <c r="LRF27" s="706"/>
      <c r="LRG27" s="706"/>
      <c r="LRH27" s="706"/>
      <c r="LRI27" s="706"/>
      <c r="LRJ27" s="706"/>
      <c r="LRK27" s="706"/>
      <c r="LRL27" s="706"/>
      <c r="LRM27" s="706" t="s">
        <v>1426</v>
      </c>
      <c r="LRN27" s="706"/>
      <c r="LRO27" s="706"/>
      <c r="LRP27" s="706"/>
      <c r="LRQ27" s="706"/>
      <c r="LRR27" s="706"/>
      <c r="LRS27" s="706"/>
      <c r="LRT27" s="706"/>
      <c r="LRU27" s="706" t="s">
        <v>1426</v>
      </c>
      <c r="LRV27" s="706"/>
      <c r="LRW27" s="706"/>
      <c r="LRX27" s="706"/>
      <c r="LRY27" s="706"/>
      <c r="LRZ27" s="706"/>
      <c r="LSA27" s="706"/>
      <c r="LSB27" s="706"/>
      <c r="LSC27" s="706" t="s">
        <v>1426</v>
      </c>
      <c r="LSD27" s="706"/>
      <c r="LSE27" s="706"/>
      <c r="LSF27" s="706"/>
      <c r="LSG27" s="706"/>
      <c r="LSH27" s="706"/>
      <c r="LSI27" s="706"/>
      <c r="LSJ27" s="706"/>
      <c r="LSK27" s="706" t="s">
        <v>1426</v>
      </c>
      <c r="LSL27" s="706"/>
      <c r="LSM27" s="706"/>
      <c r="LSN27" s="706"/>
      <c r="LSO27" s="706"/>
      <c r="LSP27" s="706"/>
      <c r="LSQ27" s="706"/>
      <c r="LSR27" s="706"/>
      <c r="LSS27" s="706" t="s">
        <v>1426</v>
      </c>
      <c r="LST27" s="706"/>
      <c r="LSU27" s="706"/>
      <c r="LSV27" s="706"/>
      <c r="LSW27" s="706"/>
      <c r="LSX27" s="706"/>
      <c r="LSY27" s="706"/>
      <c r="LSZ27" s="706"/>
      <c r="LTA27" s="706" t="s">
        <v>1426</v>
      </c>
      <c r="LTB27" s="706"/>
      <c r="LTC27" s="706"/>
      <c r="LTD27" s="706"/>
      <c r="LTE27" s="706"/>
      <c r="LTF27" s="706"/>
      <c r="LTG27" s="706"/>
      <c r="LTH27" s="706"/>
      <c r="LTI27" s="706" t="s">
        <v>1426</v>
      </c>
      <c r="LTJ27" s="706"/>
      <c r="LTK27" s="706"/>
      <c r="LTL27" s="706"/>
      <c r="LTM27" s="706"/>
      <c r="LTN27" s="706"/>
      <c r="LTO27" s="706"/>
      <c r="LTP27" s="706"/>
      <c r="LTQ27" s="706" t="s">
        <v>1426</v>
      </c>
      <c r="LTR27" s="706"/>
      <c r="LTS27" s="706"/>
      <c r="LTT27" s="706"/>
      <c r="LTU27" s="706"/>
      <c r="LTV27" s="706"/>
      <c r="LTW27" s="706"/>
      <c r="LTX27" s="706"/>
      <c r="LTY27" s="706" t="s">
        <v>1426</v>
      </c>
      <c r="LTZ27" s="706"/>
      <c r="LUA27" s="706"/>
      <c r="LUB27" s="706"/>
      <c r="LUC27" s="706"/>
      <c r="LUD27" s="706"/>
      <c r="LUE27" s="706"/>
      <c r="LUF27" s="706"/>
      <c r="LUG27" s="706" t="s">
        <v>1426</v>
      </c>
      <c r="LUH27" s="706"/>
      <c r="LUI27" s="706"/>
      <c r="LUJ27" s="706"/>
      <c r="LUK27" s="706"/>
      <c r="LUL27" s="706"/>
      <c r="LUM27" s="706"/>
      <c r="LUN27" s="706"/>
      <c r="LUO27" s="706" t="s">
        <v>1426</v>
      </c>
      <c r="LUP27" s="706"/>
      <c r="LUQ27" s="706"/>
      <c r="LUR27" s="706"/>
      <c r="LUS27" s="706"/>
      <c r="LUT27" s="706"/>
      <c r="LUU27" s="706"/>
      <c r="LUV27" s="706"/>
      <c r="LUW27" s="706" t="s">
        <v>1426</v>
      </c>
      <c r="LUX27" s="706"/>
      <c r="LUY27" s="706"/>
      <c r="LUZ27" s="706"/>
      <c r="LVA27" s="706"/>
      <c r="LVB27" s="706"/>
      <c r="LVC27" s="706"/>
      <c r="LVD27" s="706"/>
      <c r="LVE27" s="706" t="s">
        <v>1426</v>
      </c>
      <c r="LVF27" s="706"/>
      <c r="LVG27" s="706"/>
      <c r="LVH27" s="706"/>
      <c r="LVI27" s="706"/>
      <c r="LVJ27" s="706"/>
      <c r="LVK27" s="706"/>
      <c r="LVL27" s="706"/>
      <c r="LVM27" s="706" t="s">
        <v>1426</v>
      </c>
      <c r="LVN27" s="706"/>
      <c r="LVO27" s="706"/>
      <c r="LVP27" s="706"/>
      <c r="LVQ27" s="706"/>
      <c r="LVR27" s="706"/>
      <c r="LVS27" s="706"/>
      <c r="LVT27" s="706"/>
      <c r="LVU27" s="706" t="s">
        <v>1426</v>
      </c>
      <c r="LVV27" s="706"/>
      <c r="LVW27" s="706"/>
      <c r="LVX27" s="706"/>
      <c r="LVY27" s="706"/>
      <c r="LVZ27" s="706"/>
      <c r="LWA27" s="706"/>
      <c r="LWB27" s="706"/>
      <c r="LWC27" s="706" t="s">
        <v>1426</v>
      </c>
      <c r="LWD27" s="706"/>
      <c r="LWE27" s="706"/>
      <c r="LWF27" s="706"/>
      <c r="LWG27" s="706"/>
      <c r="LWH27" s="706"/>
      <c r="LWI27" s="706"/>
      <c r="LWJ27" s="706"/>
      <c r="LWK27" s="706" t="s">
        <v>1426</v>
      </c>
      <c r="LWL27" s="706"/>
      <c r="LWM27" s="706"/>
      <c r="LWN27" s="706"/>
      <c r="LWO27" s="706"/>
      <c r="LWP27" s="706"/>
      <c r="LWQ27" s="706"/>
      <c r="LWR27" s="706"/>
      <c r="LWS27" s="706" t="s">
        <v>1426</v>
      </c>
      <c r="LWT27" s="706"/>
      <c r="LWU27" s="706"/>
      <c r="LWV27" s="706"/>
      <c r="LWW27" s="706"/>
      <c r="LWX27" s="706"/>
      <c r="LWY27" s="706"/>
      <c r="LWZ27" s="706"/>
      <c r="LXA27" s="706" t="s">
        <v>1426</v>
      </c>
      <c r="LXB27" s="706"/>
      <c r="LXC27" s="706"/>
      <c r="LXD27" s="706"/>
      <c r="LXE27" s="706"/>
      <c r="LXF27" s="706"/>
      <c r="LXG27" s="706"/>
      <c r="LXH27" s="706"/>
      <c r="LXI27" s="706" t="s">
        <v>1426</v>
      </c>
      <c r="LXJ27" s="706"/>
      <c r="LXK27" s="706"/>
      <c r="LXL27" s="706"/>
      <c r="LXM27" s="706"/>
      <c r="LXN27" s="706"/>
      <c r="LXO27" s="706"/>
      <c r="LXP27" s="706"/>
      <c r="LXQ27" s="706" t="s">
        <v>1426</v>
      </c>
      <c r="LXR27" s="706"/>
      <c r="LXS27" s="706"/>
      <c r="LXT27" s="706"/>
      <c r="LXU27" s="706"/>
      <c r="LXV27" s="706"/>
      <c r="LXW27" s="706"/>
      <c r="LXX27" s="706"/>
      <c r="LXY27" s="706" t="s">
        <v>1426</v>
      </c>
      <c r="LXZ27" s="706"/>
      <c r="LYA27" s="706"/>
      <c r="LYB27" s="706"/>
      <c r="LYC27" s="706"/>
      <c r="LYD27" s="706"/>
      <c r="LYE27" s="706"/>
      <c r="LYF27" s="706"/>
      <c r="LYG27" s="706" t="s">
        <v>1426</v>
      </c>
      <c r="LYH27" s="706"/>
      <c r="LYI27" s="706"/>
      <c r="LYJ27" s="706"/>
      <c r="LYK27" s="706"/>
      <c r="LYL27" s="706"/>
      <c r="LYM27" s="706"/>
      <c r="LYN27" s="706"/>
      <c r="LYO27" s="706" t="s">
        <v>1426</v>
      </c>
      <c r="LYP27" s="706"/>
      <c r="LYQ27" s="706"/>
      <c r="LYR27" s="706"/>
      <c r="LYS27" s="706"/>
      <c r="LYT27" s="706"/>
      <c r="LYU27" s="706"/>
      <c r="LYV27" s="706"/>
      <c r="LYW27" s="706" t="s">
        <v>1426</v>
      </c>
      <c r="LYX27" s="706"/>
      <c r="LYY27" s="706"/>
      <c r="LYZ27" s="706"/>
      <c r="LZA27" s="706"/>
      <c r="LZB27" s="706"/>
      <c r="LZC27" s="706"/>
      <c r="LZD27" s="706"/>
      <c r="LZE27" s="706" t="s">
        <v>1426</v>
      </c>
      <c r="LZF27" s="706"/>
      <c r="LZG27" s="706"/>
      <c r="LZH27" s="706"/>
      <c r="LZI27" s="706"/>
      <c r="LZJ27" s="706"/>
      <c r="LZK27" s="706"/>
      <c r="LZL27" s="706"/>
      <c r="LZM27" s="706" t="s">
        <v>1426</v>
      </c>
      <c r="LZN27" s="706"/>
      <c r="LZO27" s="706"/>
      <c r="LZP27" s="706"/>
      <c r="LZQ27" s="706"/>
      <c r="LZR27" s="706"/>
      <c r="LZS27" s="706"/>
      <c r="LZT27" s="706"/>
      <c r="LZU27" s="706" t="s">
        <v>1426</v>
      </c>
      <c r="LZV27" s="706"/>
      <c r="LZW27" s="706"/>
      <c r="LZX27" s="706"/>
      <c r="LZY27" s="706"/>
      <c r="LZZ27" s="706"/>
      <c r="MAA27" s="706"/>
      <c r="MAB27" s="706"/>
      <c r="MAC27" s="706" t="s">
        <v>1426</v>
      </c>
      <c r="MAD27" s="706"/>
      <c r="MAE27" s="706"/>
      <c r="MAF27" s="706"/>
      <c r="MAG27" s="706"/>
      <c r="MAH27" s="706"/>
      <c r="MAI27" s="706"/>
      <c r="MAJ27" s="706"/>
      <c r="MAK27" s="706" t="s">
        <v>1426</v>
      </c>
      <c r="MAL27" s="706"/>
      <c r="MAM27" s="706"/>
      <c r="MAN27" s="706"/>
      <c r="MAO27" s="706"/>
      <c r="MAP27" s="706"/>
      <c r="MAQ27" s="706"/>
      <c r="MAR27" s="706"/>
      <c r="MAS27" s="706" t="s">
        <v>1426</v>
      </c>
      <c r="MAT27" s="706"/>
      <c r="MAU27" s="706"/>
      <c r="MAV27" s="706"/>
      <c r="MAW27" s="706"/>
      <c r="MAX27" s="706"/>
      <c r="MAY27" s="706"/>
      <c r="MAZ27" s="706"/>
      <c r="MBA27" s="706" t="s">
        <v>1426</v>
      </c>
      <c r="MBB27" s="706"/>
      <c r="MBC27" s="706"/>
      <c r="MBD27" s="706"/>
      <c r="MBE27" s="706"/>
      <c r="MBF27" s="706"/>
      <c r="MBG27" s="706"/>
      <c r="MBH27" s="706"/>
      <c r="MBI27" s="706" t="s">
        <v>1426</v>
      </c>
      <c r="MBJ27" s="706"/>
      <c r="MBK27" s="706"/>
      <c r="MBL27" s="706"/>
      <c r="MBM27" s="706"/>
      <c r="MBN27" s="706"/>
      <c r="MBO27" s="706"/>
      <c r="MBP27" s="706"/>
      <c r="MBQ27" s="706" t="s">
        <v>1426</v>
      </c>
      <c r="MBR27" s="706"/>
      <c r="MBS27" s="706"/>
      <c r="MBT27" s="706"/>
      <c r="MBU27" s="706"/>
      <c r="MBV27" s="706"/>
      <c r="MBW27" s="706"/>
      <c r="MBX27" s="706"/>
      <c r="MBY27" s="706" t="s">
        <v>1426</v>
      </c>
      <c r="MBZ27" s="706"/>
      <c r="MCA27" s="706"/>
      <c r="MCB27" s="706"/>
      <c r="MCC27" s="706"/>
      <c r="MCD27" s="706"/>
      <c r="MCE27" s="706"/>
      <c r="MCF27" s="706"/>
      <c r="MCG27" s="706" t="s">
        <v>1426</v>
      </c>
      <c r="MCH27" s="706"/>
      <c r="MCI27" s="706"/>
      <c r="MCJ27" s="706"/>
      <c r="MCK27" s="706"/>
      <c r="MCL27" s="706"/>
      <c r="MCM27" s="706"/>
      <c r="MCN27" s="706"/>
      <c r="MCO27" s="706" t="s">
        <v>1426</v>
      </c>
      <c r="MCP27" s="706"/>
      <c r="MCQ27" s="706"/>
      <c r="MCR27" s="706"/>
      <c r="MCS27" s="706"/>
      <c r="MCT27" s="706"/>
      <c r="MCU27" s="706"/>
      <c r="MCV27" s="706"/>
      <c r="MCW27" s="706" t="s">
        <v>1426</v>
      </c>
      <c r="MCX27" s="706"/>
      <c r="MCY27" s="706"/>
      <c r="MCZ27" s="706"/>
      <c r="MDA27" s="706"/>
      <c r="MDB27" s="706"/>
      <c r="MDC27" s="706"/>
      <c r="MDD27" s="706"/>
      <c r="MDE27" s="706" t="s">
        <v>1426</v>
      </c>
      <c r="MDF27" s="706"/>
      <c r="MDG27" s="706"/>
      <c r="MDH27" s="706"/>
      <c r="MDI27" s="706"/>
      <c r="MDJ27" s="706"/>
      <c r="MDK27" s="706"/>
      <c r="MDL27" s="706"/>
      <c r="MDM27" s="706" t="s">
        <v>1426</v>
      </c>
      <c r="MDN27" s="706"/>
      <c r="MDO27" s="706"/>
      <c r="MDP27" s="706"/>
      <c r="MDQ27" s="706"/>
      <c r="MDR27" s="706"/>
      <c r="MDS27" s="706"/>
      <c r="MDT27" s="706"/>
      <c r="MDU27" s="706" t="s">
        <v>1426</v>
      </c>
      <c r="MDV27" s="706"/>
      <c r="MDW27" s="706"/>
      <c r="MDX27" s="706"/>
      <c r="MDY27" s="706"/>
      <c r="MDZ27" s="706"/>
      <c r="MEA27" s="706"/>
      <c r="MEB27" s="706"/>
      <c r="MEC27" s="706" t="s">
        <v>1426</v>
      </c>
      <c r="MED27" s="706"/>
      <c r="MEE27" s="706"/>
      <c r="MEF27" s="706"/>
      <c r="MEG27" s="706"/>
      <c r="MEH27" s="706"/>
      <c r="MEI27" s="706"/>
      <c r="MEJ27" s="706"/>
      <c r="MEK27" s="706" t="s">
        <v>1426</v>
      </c>
      <c r="MEL27" s="706"/>
      <c r="MEM27" s="706"/>
      <c r="MEN27" s="706"/>
      <c r="MEO27" s="706"/>
      <c r="MEP27" s="706"/>
      <c r="MEQ27" s="706"/>
      <c r="MER27" s="706"/>
      <c r="MES27" s="706" t="s">
        <v>1426</v>
      </c>
      <c r="MET27" s="706"/>
      <c r="MEU27" s="706"/>
      <c r="MEV27" s="706"/>
      <c r="MEW27" s="706"/>
      <c r="MEX27" s="706"/>
      <c r="MEY27" s="706"/>
      <c r="MEZ27" s="706"/>
      <c r="MFA27" s="706" t="s">
        <v>1426</v>
      </c>
      <c r="MFB27" s="706"/>
      <c r="MFC27" s="706"/>
      <c r="MFD27" s="706"/>
      <c r="MFE27" s="706"/>
      <c r="MFF27" s="706"/>
      <c r="MFG27" s="706"/>
      <c r="MFH27" s="706"/>
      <c r="MFI27" s="706" t="s">
        <v>1426</v>
      </c>
      <c r="MFJ27" s="706"/>
      <c r="MFK27" s="706"/>
      <c r="MFL27" s="706"/>
      <c r="MFM27" s="706"/>
      <c r="MFN27" s="706"/>
      <c r="MFO27" s="706"/>
      <c r="MFP27" s="706"/>
      <c r="MFQ27" s="706" t="s">
        <v>1426</v>
      </c>
      <c r="MFR27" s="706"/>
      <c r="MFS27" s="706"/>
      <c r="MFT27" s="706"/>
      <c r="MFU27" s="706"/>
      <c r="MFV27" s="706"/>
      <c r="MFW27" s="706"/>
      <c r="MFX27" s="706"/>
      <c r="MFY27" s="706" t="s">
        <v>1426</v>
      </c>
      <c r="MFZ27" s="706"/>
      <c r="MGA27" s="706"/>
      <c r="MGB27" s="706"/>
      <c r="MGC27" s="706"/>
      <c r="MGD27" s="706"/>
      <c r="MGE27" s="706"/>
      <c r="MGF27" s="706"/>
      <c r="MGG27" s="706" t="s">
        <v>1426</v>
      </c>
      <c r="MGH27" s="706"/>
      <c r="MGI27" s="706"/>
      <c r="MGJ27" s="706"/>
      <c r="MGK27" s="706"/>
      <c r="MGL27" s="706"/>
      <c r="MGM27" s="706"/>
      <c r="MGN27" s="706"/>
      <c r="MGO27" s="706" t="s">
        <v>1426</v>
      </c>
      <c r="MGP27" s="706"/>
      <c r="MGQ27" s="706"/>
      <c r="MGR27" s="706"/>
      <c r="MGS27" s="706"/>
      <c r="MGT27" s="706"/>
      <c r="MGU27" s="706"/>
      <c r="MGV27" s="706"/>
      <c r="MGW27" s="706" t="s">
        <v>1426</v>
      </c>
      <c r="MGX27" s="706"/>
      <c r="MGY27" s="706"/>
      <c r="MGZ27" s="706"/>
      <c r="MHA27" s="706"/>
      <c r="MHB27" s="706"/>
      <c r="MHC27" s="706"/>
      <c r="MHD27" s="706"/>
      <c r="MHE27" s="706" t="s">
        <v>1426</v>
      </c>
      <c r="MHF27" s="706"/>
      <c r="MHG27" s="706"/>
      <c r="MHH27" s="706"/>
      <c r="MHI27" s="706"/>
      <c r="MHJ27" s="706"/>
      <c r="MHK27" s="706"/>
      <c r="MHL27" s="706"/>
      <c r="MHM27" s="706" t="s">
        <v>1426</v>
      </c>
      <c r="MHN27" s="706"/>
      <c r="MHO27" s="706"/>
      <c r="MHP27" s="706"/>
      <c r="MHQ27" s="706"/>
      <c r="MHR27" s="706"/>
      <c r="MHS27" s="706"/>
      <c r="MHT27" s="706"/>
      <c r="MHU27" s="706" t="s">
        <v>1426</v>
      </c>
      <c r="MHV27" s="706"/>
      <c r="MHW27" s="706"/>
      <c r="MHX27" s="706"/>
      <c r="MHY27" s="706"/>
      <c r="MHZ27" s="706"/>
      <c r="MIA27" s="706"/>
      <c r="MIB27" s="706"/>
      <c r="MIC27" s="706" t="s">
        <v>1426</v>
      </c>
      <c r="MID27" s="706"/>
      <c r="MIE27" s="706"/>
      <c r="MIF27" s="706"/>
      <c r="MIG27" s="706"/>
      <c r="MIH27" s="706"/>
      <c r="MII27" s="706"/>
      <c r="MIJ27" s="706"/>
      <c r="MIK27" s="706" t="s">
        <v>1426</v>
      </c>
      <c r="MIL27" s="706"/>
      <c r="MIM27" s="706"/>
      <c r="MIN27" s="706"/>
      <c r="MIO27" s="706"/>
      <c r="MIP27" s="706"/>
      <c r="MIQ27" s="706"/>
      <c r="MIR27" s="706"/>
      <c r="MIS27" s="706" t="s">
        <v>1426</v>
      </c>
      <c r="MIT27" s="706"/>
      <c r="MIU27" s="706"/>
      <c r="MIV27" s="706"/>
      <c r="MIW27" s="706"/>
      <c r="MIX27" s="706"/>
      <c r="MIY27" s="706"/>
      <c r="MIZ27" s="706"/>
      <c r="MJA27" s="706" t="s">
        <v>1426</v>
      </c>
      <c r="MJB27" s="706"/>
      <c r="MJC27" s="706"/>
      <c r="MJD27" s="706"/>
      <c r="MJE27" s="706"/>
      <c r="MJF27" s="706"/>
      <c r="MJG27" s="706"/>
      <c r="MJH27" s="706"/>
      <c r="MJI27" s="706" t="s">
        <v>1426</v>
      </c>
      <c r="MJJ27" s="706"/>
      <c r="MJK27" s="706"/>
      <c r="MJL27" s="706"/>
      <c r="MJM27" s="706"/>
      <c r="MJN27" s="706"/>
      <c r="MJO27" s="706"/>
      <c r="MJP27" s="706"/>
      <c r="MJQ27" s="706" t="s">
        <v>1426</v>
      </c>
      <c r="MJR27" s="706"/>
      <c r="MJS27" s="706"/>
      <c r="MJT27" s="706"/>
      <c r="MJU27" s="706"/>
      <c r="MJV27" s="706"/>
      <c r="MJW27" s="706"/>
      <c r="MJX27" s="706"/>
      <c r="MJY27" s="706" t="s">
        <v>1426</v>
      </c>
      <c r="MJZ27" s="706"/>
      <c r="MKA27" s="706"/>
      <c r="MKB27" s="706"/>
      <c r="MKC27" s="706"/>
      <c r="MKD27" s="706"/>
      <c r="MKE27" s="706"/>
      <c r="MKF27" s="706"/>
      <c r="MKG27" s="706" t="s">
        <v>1426</v>
      </c>
      <c r="MKH27" s="706"/>
      <c r="MKI27" s="706"/>
      <c r="MKJ27" s="706"/>
      <c r="MKK27" s="706"/>
      <c r="MKL27" s="706"/>
      <c r="MKM27" s="706"/>
      <c r="MKN27" s="706"/>
      <c r="MKO27" s="706" t="s">
        <v>1426</v>
      </c>
      <c r="MKP27" s="706"/>
      <c r="MKQ27" s="706"/>
      <c r="MKR27" s="706"/>
      <c r="MKS27" s="706"/>
      <c r="MKT27" s="706"/>
      <c r="MKU27" s="706"/>
      <c r="MKV27" s="706"/>
      <c r="MKW27" s="706" t="s">
        <v>1426</v>
      </c>
      <c r="MKX27" s="706"/>
      <c r="MKY27" s="706"/>
      <c r="MKZ27" s="706"/>
      <c r="MLA27" s="706"/>
      <c r="MLB27" s="706"/>
      <c r="MLC27" s="706"/>
      <c r="MLD27" s="706"/>
      <c r="MLE27" s="706" t="s">
        <v>1426</v>
      </c>
      <c r="MLF27" s="706"/>
      <c r="MLG27" s="706"/>
      <c r="MLH27" s="706"/>
      <c r="MLI27" s="706"/>
      <c r="MLJ27" s="706"/>
      <c r="MLK27" s="706"/>
      <c r="MLL27" s="706"/>
      <c r="MLM27" s="706" t="s">
        <v>1426</v>
      </c>
      <c r="MLN27" s="706"/>
      <c r="MLO27" s="706"/>
      <c r="MLP27" s="706"/>
      <c r="MLQ27" s="706"/>
      <c r="MLR27" s="706"/>
      <c r="MLS27" s="706"/>
      <c r="MLT27" s="706"/>
      <c r="MLU27" s="706" t="s">
        <v>1426</v>
      </c>
      <c r="MLV27" s="706"/>
      <c r="MLW27" s="706"/>
      <c r="MLX27" s="706"/>
      <c r="MLY27" s="706"/>
      <c r="MLZ27" s="706"/>
      <c r="MMA27" s="706"/>
      <c r="MMB27" s="706"/>
      <c r="MMC27" s="706" t="s">
        <v>1426</v>
      </c>
      <c r="MMD27" s="706"/>
      <c r="MME27" s="706"/>
      <c r="MMF27" s="706"/>
      <c r="MMG27" s="706"/>
      <c r="MMH27" s="706"/>
      <c r="MMI27" s="706"/>
      <c r="MMJ27" s="706"/>
      <c r="MMK27" s="706" t="s">
        <v>1426</v>
      </c>
      <c r="MML27" s="706"/>
      <c r="MMM27" s="706"/>
      <c r="MMN27" s="706"/>
      <c r="MMO27" s="706"/>
      <c r="MMP27" s="706"/>
      <c r="MMQ27" s="706"/>
      <c r="MMR27" s="706"/>
      <c r="MMS27" s="706" t="s">
        <v>1426</v>
      </c>
      <c r="MMT27" s="706"/>
      <c r="MMU27" s="706"/>
      <c r="MMV27" s="706"/>
      <c r="MMW27" s="706"/>
      <c r="MMX27" s="706"/>
      <c r="MMY27" s="706"/>
      <c r="MMZ27" s="706"/>
      <c r="MNA27" s="706" t="s">
        <v>1426</v>
      </c>
      <c r="MNB27" s="706"/>
      <c r="MNC27" s="706"/>
      <c r="MND27" s="706"/>
      <c r="MNE27" s="706"/>
      <c r="MNF27" s="706"/>
      <c r="MNG27" s="706"/>
      <c r="MNH27" s="706"/>
      <c r="MNI27" s="706" t="s">
        <v>1426</v>
      </c>
      <c r="MNJ27" s="706"/>
      <c r="MNK27" s="706"/>
      <c r="MNL27" s="706"/>
      <c r="MNM27" s="706"/>
      <c r="MNN27" s="706"/>
      <c r="MNO27" s="706"/>
      <c r="MNP27" s="706"/>
      <c r="MNQ27" s="706" t="s">
        <v>1426</v>
      </c>
      <c r="MNR27" s="706"/>
      <c r="MNS27" s="706"/>
      <c r="MNT27" s="706"/>
      <c r="MNU27" s="706"/>
      <c r="MNV27" s="706"/>
      <c r="MNW27" s="706"/>
      <c r="MNX27" s="706"/>
      <c r="MNY27" s="706" t="s">
        <v>1426</v>
      </c>
      <c r="MNZ27" s="706"/>
      <c r="MOA27" s="706"/>
      <c r="MOB27" s="706"/>
      <c r="MOC27" s="706"/>
      <c r="MOD27" s="706"/>
      <c r="MOE27" s="706"/>
      <c r="MOF27" s="706"/>
      <c r="MOG27" s="706" t="s">
        <v>1426</v>
      </c>
      <c r="MOH27" s="706"/>
      <c r="MOI27" s="706"/>
      <c r="MOJ27" s="706"/>
      <c r="MOK27" s="706"/>
      <c r="MOL27" s="706"/>
      <c r="MOM27" s="706"/>
      <c r="MON27" s="706"/>
      <c r="MOO27" s="706" t="s">
        <v>1426</v>
      </c>
      <c r="MOP27" s="706"/>
      <c r="MOQ27" s="706"/>
      <c r="MOR27" s="706"/>
      <c r="MOS27" s="706"/>
      <c r="MOT27" s="706"/>
      <c r="MOU27" s="706"/>
      <c r="MOV27" s="706"/>
      <c r="MOW27" s="706" t="s">
        <v>1426</v>
      </c>
      <c r="MOX27" s="706"/>
      <c r="MOY27" s="706"/>
      <c r="MOZ27" s="706"/>
      <c r="MPA27" s="706"/>
      <c r="MPB27" s="706"/>
      <c r="MPC27" s="706"/>
      <c r="MPD27" s="706"/>
      <c r="MPE27" s="706" t="s">
        <v>1426</v>
      </c>
      <c r="MPF27" s="706"/>
      <c r="MPG27" s="706"/>
      <c r="MPH27" s="706"/>
      <c r="MPI27" s="706"/>
      <c r="MPJ27" s="706"/>
      <c r="MPK27" s="706"/>
      <c r="MPL27" s="706"/>
      <c r="MPM27" s="706" t="s">
        <v>1426</v>
      </c>
      <c r="MPN27" s="706"/>
      <c r="MPO27" s="706"/>
      <c r="MPP27" s="706"/>
      <c r="MPQ27" s="706"/>
      <c r="MPR27" s="706"/>
      <c r="MPS27" s="706"/>
      <c r="MPT27" s="706"/>
      <c r="MPU27" s="706" t="s">
        <v>1426</v>
      </c>
      <c r="MPV27" s="706"/>
      <c r="MPW27" s="706"/>
      <c r="MPX27" s="706"/>
      <c r="MPY27" s="706"/>
      <c r="MPZ27" s="706"/>
      <c r="MQA27" s="706"/>
      <c r="MQB27" s="706"/>
      <c r="MQC27" s="706" t="s">
        <v>1426</v>
      </c>
      <c r="MQD27" s="706"/>
      <c r="MQE27" s="706"/>
      <c r="MQF27" s="706"/>
      <c r="MQG27" s="706"/>
      <c r="MQH27" s="706"/>
      <c r="MQI27" s="706"/>
      <c r="MQJ27" s="706"/>
      <c r="MQK27" s="706" t="s">
        <v>1426</v>
      </c>
      <c r="MQL27" s="706"/>
      <c r="MQM27" s="706"/>
      <c r="MQN27" s="706"/>
      <c r="MQO27" s="706"/>
      <c r="MQP27" s="706"/>
      <c r="MQQ27" s="706"/>
      <c r="MQR27" s="706"/>
      <c r="MQS27" s="706" t="s">
        <v>1426</v>
      </c>
      <c r="MQT27" s="706"/>
      <c r="MQU27" s="706"/>
      <c r="MQV27" s="706"/>
      <c r="MQW27" s="706"/>
      <c r="MQX27" s="706"/>
      <c r="MQY27" s="706"/>
      <c r="MQZ27" s="706"/>
      <c r="MRA27" s="706" t="s">
        <v>1426</v>
      </c>
      <c r="MRB27" s="706"/>
      <c r="MRC27" s="706"/>
      <c r="MRD27" s="706"/>
      <c r="MRE27" s="706"/>
      <c r="MRF27" s="706"/>
      <c r="MRG27" s="706"/>
      <c r="MRH27" s="706"/>
      <c r="MRI27" s="706" t="s">
        <v>1426</v>
      </c>
      <c r="MRJ27" s="706"/>
      <c r="MRK27" s="706"/>
      <c r="MRL27" s="706"/>
      <c r="MRM27" s="706"/>
      <c r="MRN27" s="706"/>
      <c r="MRO27" s="706"/>
      <c r="MRP27" s="706"/>
      <c r="MRQ27" s="706" t="s">
        <v>1426</v>
      </c>
      <c r="MRR27" s="706"/>
      <c r="MRS27" s="706"/>
      <c r="MRT27" s="706"/>
      <c r="MRU27" s="706"/>
      <c r="MRV27" s="706"/>
      <c r="MRW27" s="706"/>
      <c r="MRX27" s="706"/>
      <c r="MRY27" s="706" t="s">
        <v>1426</v>
      </c>
      <c r="MRZ27" s="706"/>
      <c r="MSA27" s="706"/>
      <c r="MSB27" s="706"/>
      <c r="MSC27" s="706"/>
      <c r="MSD27" s="706"/>
      <c r="MSE27" s="706"/>
      <c r="MSF27" s="706"/>
      <c r="MSG27" s="706" t="s">
        <v>1426</v>
      </c>
      <c r="MSH27" s="706"/>
      <c r="MSI27" s="706"/>
      <c r="MSJ27" s="706"/>
      <c r="MSK27" s="706"/>
      <c r="MSL27" s="706"/>
      <c r="MSM27" s="706"/>
      <c r="MSN27" s="706"/>
      <c r="MSO27" s="706" t="s">
        <v>1426</v>
      </c>
      <c r="MSP27" s="706"/>
      <c r="MSQ27" s="706"/>
      <c r="MSR27" s="706"/>
      <c r="MSS27" s="706"/>
      <c r="MST27" s="706"/>
      <c r="MSU27" s="706"/>
      <c r="MSV27" s="706"/>
      <c r="MSW27" s="706" t="s">
        <v>1426</v>
      </c>
      <c r="MSX27" s="706"/>
      <c r="MSY27" s="706"/>
      <c r="MSZ27" s="706"/>
      <c r="MTA27" s="706"/>
      <c r="MTB27" s="706"/>
      <c r="MTC27" s="706"/>
      <c r="MTD27" s="706"/>
      <c r="MTE27" s="706" t="s">
        <v>1426</v>
      </c>
      <c r="MTF27" s="706"/>
      <c r="MTG27" s="706"/>
      <c r="MTH27" s="706"/>
      <c r="MTI27" s="706"/>
      <c r="MTJ27" s="706"/>
      <c r="MTK27" s="706"/>
      <c r="MTL27" s="706"/>
      <c r="MTM27" s="706" t="s">
        <v>1426</v>
      </c>
      <c r="MTN27" s="706"/>
      <c r="MTO27" s="706"/>
      <c r="MTP27" s="706"/>
      <c r="MTQ27" s="706"/>
      <c r="MTR27" s="706"/>
      <c r="MTS27" s="706"/>
      <c r="MTT27" s="706"/>
      <c r="MTU27" s="706" t="s">
        <v>1426</v>
      </c>
      <c r="MTV27" s="706"/>
      <c r="MTW27" s="706"/>
      <c r="MTX27" s="706"/>
      <c r="MTY27" s="706"/>
      <c r="MTZ27" s="706"/>
      <c r="MUA27" s="706"/>
      <c r="MUB27" s="706"/>
      <c r="MUC27" s="706" t="s">
        <v>1426</v>
      </c>
      <c r="MUD27" s="706"/>
      <c r="MUE27" s="706"/>
      <c r="MUF27" s="706"/>
      <c r="MUG27" s="706"/>
      <c r="MUH27" s="706"/>
      <c r="MUI27" s="706"/>
      <c r="MUJ27" s="706"/>
      <c r="MUK27" s="706" t="s">
        <v>1426</v>
      </c>
      <c r="MUL27" s="706"/>
      <c r="MUM27" s="706"/>
      <c r="MUN27" s="706"/>
      <c r="MUO27" s="706"/>
      <c r="MUP27" s="706"/>
      <c r="MUQ27" s="706"/>
      <c r="MUR27" s="706"/>
      <c r="MUS27" s="706" t="s">
        <v>1426</v>
      </c>
      <c r="MUT27" s="706"/>
      <c r="MUU27" s="706"/>
      <c r="MUV27" s="706"/>
      <c r="MUW27" s="706"/>
      <c r="MUX27" s="706"/>
      <c r="MUY27" s="706"/>
      <c r="MUZ27" s="706"/>
      <c r="MVA27" s="706" t="s">
        <v>1426</v>
      </c>
      <c r="MVB27" s="706"/>
      <c r="MVC27" s="706"/>
      <c r="MVD27" s="706"/>
      <c r="MVE27" s="706"/>
      <c r="MVF27" s="706"/>
      <c r="MVG27" s="706"/>
      <c r="MVH27" s="706"/>
      <c r="MVI27" s="706" t="s">
        <v>1426</v>
      </c>
      <c r="MVJ27" s="706"/>
      <c r="MVK27" s="706"/>
      <c r="MVL27" s="706"/>
      <c r="MVM27" s="706"/>
      <c r="MVN27" s="706"/>
      <c r="MVO27" s="706"/>
      <c r="MVP27" s="706"/>
      <c r="MVQ27" s="706" t="s">
        <v>1426</v>
      </c>
      <c r="MVR27" s="706"/>
      <c r="MVS27" s="706"/>
      <c r="MVT27" s="706"/>
      <c r="MVU27" s="706"/>
      <c r="MVV27" s="706"/>
      <c r="MVW27" s="706"/>
      <c r="MVX27" s="706"/>
      <c r="MVY27" s="706" t="s">
        <v>1426</v>
      </c>
      <c r="MVZ27" s="706"/>
      <c r="MWA27" s="706"/>
      <c r="MWB27" s="706"/>
      <c r="MWC27" s="706"/>
      <c r="MWD27" s="706"/>
      <c r="MWE27" s="706"/>
      <c r="MWF27" s="706"/>
      <c r="MWG27" s="706" t="s">
        <v>1426</v>
      </c>
      <c r="MWH27" s="706"/>
      <c r="MWI27" s="706"/>
      <c r="MWJ27" s="706"/>
      <c r="MWK27" s="706"/>
      <c r="MWL27" s="706"/>
      <c r="MWM27" s="706"/>
      <c r="MWN27" s="706"/>
      <c r="MWO27" s="706" t="s">
        <v>1426</v>
      </c>
      <c r="MWP27" s="706"/>
      <c r="MWQ27" s="706"/>
      <c r="MWR27" s="706"/>
      <c r="MWS27" s="706"/>
      <c r="MWT27" s="706"/>
      <c r="MWU27" s="706"/>
      <c r="MWV27" s="706"/>
      <c r="MWW27" s="706" t="s">
        <v>1426</v>
      </c>
      <c r="MWX27" s="706"/>
      <c r="MWY27" s="706"/>
      <c r="MWZ27" s="706"/>
      <c r="MXA27" s="706"/>
      <c r="MXB27" s="706"/>
      <c r="MXC27" s="706"/>
      <c r="MXD27" s="706"/>
      <c r="MXE27" s="706" t="s">
        <v>1426</v>
      </c>
      <c r="MXF27" s="706"/>
      <c r="MXG27" s="706"/>
      <c r="MXH27" s="706"/>
      <c r="MXI27" s="706"/>
      <c r="MXJ27" s="706"/>
      <c r="MXK27" s="706"/>
      <c r="MXL27" s="706"/>
      <c r="MXM27" s="706" t="s">
        <v>1426</v>
      </c>
      <c r="MXN27" s="706"/>
      <c r="MXO27" s="706"/>
      <c r="MXP27" s="706"/>
      <c r="MXQ27" s="706"/>
      <c r="MXR27" s="706"/>
      <c r="MXS27" s="706"/>
      <c r="MXT27" s="706"/>
      <c r="MXU27" s="706" t="s">
        <v>1426</v>
      </c>
      <c r="MXV27" s="706"/>
      <c r="MXW27" s="706"/>
      <c r="MXX27" s="706"/>
      <c r="MXY27" s="706"/>
      <c r="MXZ27" s="706"/>
      <c r="MYA27" s="706"/>
      <c r="MYB27" s="706"/>
      <c r="MYC27" s="706" t="s">
        <v>1426</v>
      </c>
      <c r="MYD27" s="706"/>
      <c r="MYE27" s="706"/>
      <c r="MYF27" s="706"/>
      <c r="MYG27" s="706"/>
      <c r="MYH27" s="706"/>
      <c r="MYI27" s="706"/>
      <c r="MYJ27" s="706"/>
      <c r="MYK27" s="706" t="s">
        <v>1426</v>
      </c>
      <c r="MYL27" s="706"/>
      <c r="MYM27" s="706"/>
      <c r="MYN27" s="706"/>
      <c r="MYO27" s="706"/>
      <c r="MYP27" s="706"/>
      <c r="MYQ27" s="706"/>
      <c r="MYR27" s="706"/>
      <c r="MYS27" s="706" t="s">
        <v>1426</v>
      </c>
      <c r="MYT27" s="706"/>
      <c r="MYU27" s="706"/>
      <c r="MYV27" s="706"/>
      <c r="MYW27" s="706"/>
      <c r="MYX27" s="706"/>
      <c r="MYY27" s="706"/>
      <c r="MYZ27" s="706"/>
      <c r="MZA27" s="706" t="s">
        <v>1426</v>
      </c>
      <c r="MZB27" s="706"/>
      <c r="MZC27" s="706"/>
      <c r="MZD27" s="706"/>
      <c r="MZE27" s="706"/>
      <c r="MZF27" s="706"/>
      <c r="MZG27" s="706"/>
      <c r="MZH27" s="706"/>
      <c r="MZI27" s="706" t="s">
        <v>1426</v>
      </c>
      <c r="MZJ27" s="706"/>
      <c r="MZK27" s="706"/>
      <c r="MZL27" s="706"/>
      <c r="MZM27" s="706"/>
      <c r="MZN27" s="706"/>
      <c r="MZO27" s="706"/>
      <c r="MZP27" s="706"/>
      <c r="MZQ27" s="706" t="s">
        <v>1426</v>
      </c>
      <c r="MZR27" s="706"/>
      <c r="MZS27" s="706"/>
      <c r="MZT27" s="706"/>
      <c r="MZU27" s="706"/>
      <c r="MZV27" s="706"/>
      <c r="MZW27" s="706"/>
      <c r="MZX27" s="706"/>
      <c r="MZY27" s="706" t="s">
        <v>1426</v>
      </c>
      <c r="MZZ27" s="706"/>
      <c r="NAA27" s="706"/>
      <c r="NAB27" s="706"/>
      <c r="NAC27" s="706"/>
      <c r="NAD27" s="706"/>
      <c r="NAE27" s="706"/>
      <c r="NAF27" s="706"/>
      <c r="NAG27" s="706" t="s">
        <v>1426</v>
      </c>
      <c r="NAH27" s="706"/>
      <c r="NAI27" s="706"/>
      <c r="NAJ27" s="706"/>
      <c r="NAK27" s="706"/>
      <c r="NAL27" s="706"/>
      <c r="NAM27" s="706"/>
      <c r="NAN27" s="706"/>
      <c r="NAO27" s="706" t="s">
        <v>1426</v>
      </c>
      <c r="NAP27" s="706"/>
      <c r="NAQ27" s="706"/>
      <c r="NAR27" s="706"/>
      <c r="NAS27" s="706"/>
      <c r="NAT27" s="706"/>
      <c r="NAU27" s="706"/>
      <c r="NAV27" s="706"/>
      <c r="NAW27" s="706" t="s">
        <v>1426</v>
      </c>
      <c r="NAX27" s="706"/>
      <c r="NAY27" s="706"/>
      <c r="NAZ27" s="706"/>
      <c r="NBA27" s="706"/>
      <c r="NBB27" s="706"/>
      <c r="NBC27" s="706"/>
      <c r="NBD27" s="706"/>
      <c r="NBE27" s="706" t="s">
        <v>1426</v>
      </c>
      <c r="NBF27" s="706"/>
      <c r="NBG27" s="706"/>
      <c r="NBH27" s="706"/>
      <c r="NBI27" s="706"/>
      <c r="NBJ27" s="706"/>
      <c r="NBK27" s="706"/>
      <c r="NBL27" s="706"/>
      <c r="NBM27" s="706" t="s">
        <v>1426</v>
      </c>
      <c r="NBN27" s="706"/>
      <c r="NBO27" s="706"/>
      <c r="NBP27" s="706"/>
      <c r="NBQ27" s="706"/>
      <c r="NBR27" s="706"/>
      <c r="NBS27" s="706"/>
      <c r="NBT27" s="706"/>
      <c r="NBU27" s="706" t="s">
        <v>1426</v>
      </c>
      <c r="NBV27" s="706"/>
      <c r="NBW27" s="706"/>
      <c r="NBX27" s="706"/>
      <c r="NBY27" s="706"/>
      <c r="NBZ27" s="706"/>
      <c r="NCA27" s="706"/>
      <c r="NCB27" s="706"/>
      <c r="NCC27" s="706" t="s">
        <v>1426</v>
      </c>
      <c r="NCD27" s="706"/>
      <c r="NCE27" s="706"/>
      <c r="NCF27" s="706"/>
      <c r="NCG27" s="706"/>
      <c r="NCH27" s="706"/>
      <c r="NCI27" s="706"/>
      <c r="NCJ27" s="706"/>
      <c r="NCK27" s="706" t="s">
        <v>1426</v>
      </c>
      <c r="NCL27" s="706"/>
      <c r="NCM27" s="706"/>
      <c r="NCN27" s="706"/>
      <c r="NCO27" s="706"/>
      <c r="NCP27" s="706"/>
      <c r="NCQ27" s="706"/>
      <c r="NCR27" s="706"/>
      <c r="NCS27" s="706" t="s">
        <v>1426</v>
      </c>
      <c r="NCT27" s="706"/>
      <c r="NCU27" s="706"/>
      <c r="NCV27" s="706"/>
      <c r="NCW27" s="706"/>
      <c r="NCX27" s="706"/>
      <c r="NCY27" s="706"/>
      <c r="NCZ27" s="706"/>
      <c r="NDA27" s="706" t="s">
        <v>1426</v>
      </c>
      <c r="NDB27" s="706"/>
      <c r="NDC27" s="706"/>
      <c r="NDD27" s="706"/>
      <c r="NDE27" s="706"/>
      <c r="NDF27" s="706"/>
      <c r="NDG27" s="706"/>
      <c r="NDH27" s="706"/>
      <c r="NDI27" s="706" t="s">
        <v>1426</v>
      </c>
      <c r="NDJ27" s="706"/>
      <c r="NDK27" s="706"/>
      <c r="NDL27" s="706"/>
      <c r="NDM27" s="706"/>
      <c r="NDN27" s="706"/>
      <c r="NDO27" s="706"/>
      <c r="NDP27" s="706"/>
      <c r="NDQ27" s="706" t="s">
        <v>1426</v>
      </c>
      <c r="NDR27" s="706"/>
      <c r="NDS27" s="706"/>
      <c r="NDT27" s="706"/>
      <c r="NDU27" s="706"/>
      <c r="NDV27" s="706"/>
      <c r="NDW27" s="706"/>
      <c r="NDX27" s="706"/>
      <c r="NDY27" s="706" t="s">
        <v>1426</v>
      </c>
      <c r="NDZ27" s="706"/>
      <c r="NEA27" s="706"/>
      <c r="NEB27" s="706"/>
      <c r="NEC27" s="706"/>
      <c r="NED27" s="706"/>
      <c r="NEE27" s="706"/>
      <c r="NEF27" s="706"/>
      <c r="NEG27" s="706" t="s">
        <v>1426</v>
      </c>
      <c r="NEH27" s="706"/>
      <c r="NEI27" s="706"/>
      <c r="NEJ27" s="706"/>
      <c r="NEK27" s="706"/>
      <c r="NEL27" s="706"/>
      <c r="NEM27" s="706"/>
      <c r="NEN27" s="706"/>
      <c r="NEO27" s="706" t="s">
        <v>1426</v>
      </c>
      <c r="NEP27" s="706"/>
      <c r="NEQ27" s="706"/>
      <c r="NER27" s="706"/>
      <c r="NES27" s="706"/>
      <c r="NET27" s="706"/>
      <c r="NEU27" s="706"/>
      <c r="NEV27" s="706"/>
      <c r="NEW27" s="706" t="s">
        <v>1426</v>
      </c>
      <c r="NEX27" s="706"/>
      <c r="NEY27" s="706"/>
      <c r="NEZ27" s="706"/>
      <c r="NFA27" s="706"/>
      <c r="NFB27" s="706"/>
      <c r="NFC27" s="706"/>
      <c r="NFD27" s="706"/>
      <c r="NFE27" s="706" t="s">
        <v>1426</v>
      </c>
      <c r="NFF27" s="706"/>
      <c r="NFG27" s="706"/>
      <c r="NFH27" s="706"/>
      <c r="NFI27" s="706"/>
      <c r="NFJ27" s="706"/>
      <c r="NFK27" s="706"/>
      <c r="NFL27" s="706"/>
      <c r="NFM27" s="706" t="s">
        <v>1426</v>
      </c>
      <c r="NFN27" s="706"/>
      <c r="NFO27" s="706"/>
      <c r="NFP27" s="706"/>
      <c r="NFQ27" s="706"/>
      <c r="NFR27" s="706"/>
      <c r="NFS27" s="706"/>
      <c r="NFT27" s="706"/>
      <c r="NFU27" s="706" t="s">
        <v>1426</v>
      </c>
      <c r="NFV27" s="706"/>
      <c r="NFW27" s="706"/>
      <c r="NFX27" s="706"/>
      <c r="NFY27" s="706"/>
      <c r="NFZ27" s="706"/>
      <c r="NGA27" s="706"/>
      <c r="NGB27" s="706"/>
      <c r="NGC27" s="706" t="s">
        <v>1426</v>
      </c>
      <c r="NGD27" s="706"/>
      <c r="NGE27" s="706"/>
      <c r="NGF27" s="706"/>
      <c r="NGG27" s="706"/>
      <c r="NGH27" s="706"/>
      <c r="NGI27" s="706"/>
      <c r="NGJ27" s="706"/>
      <c r="NGK27" s="706" t="s">
        <v>1426</v>
      </c>
      <c r="NGL27" s="706"/>
      <c r="NGM27" s="706"/>
      <c r="NGN27" s="706"/>
      <c r="NGO27" s="706"/>
      <c r="NGP27" s="706"/>
      <c r="NGQ27" s="706"/>
      <c r="NGR27" s="706"/>
      <c r="NGS27" s="706" t="s">
        <v>1426</v>
      </c>
      <c r="NGT27" s="706"/>
      <c r="NGU27" s="706"/>
      <c r="NGV27" s="706"/>
      <c r="NGW27" s="706"/>
      <c r="NGX27" s="706"/>
      <c r="NGY27" s="706"/>
      <c r="NGZ27" s="706"/>
      <c r="NHA27" s="706" t="s">
        <v>1426</v>
      </c>
      <c r="NHB27" s="706"/>
      <c r="NHC27" s="706"/>
      <c r="NHD27" s="706"/>
      <c r="NHE27" s="706"/>
      <c r="NHF27" s="706"/>
      <c r="NHG27" s="706"/>
      <c r="NHH27" s="706"/>
      <c r="NHI27" s="706" t="s">
        <v>1426</v>
      </c>
      <c r="NHJ27" s="706"/>
      <c r="NHK27" s="706"/>
      <c r="NHL27" s="706"/>
      <c r="NHM27" s="706"/>
      <c r="NHN27" s="706"/>
      <c r="NHO27" s="706"/>
      <c r="NHP27" s="706"/>
      <c r="NHQ27" s="706" t="s">
        <v>1426</v>
      </c>
      <c r="NHR27" s="706"/>
      <c r="NHS27" s="706"/>
      <c r="NHT27" s="706"/>
      <c r="NHU27" s="706"/>
      <c r="NHV27" s="706"/>
      <c r="NHW27" s="706"/>
      <c r="NHX27" s="706"/>
      <c r="NHY27" s="706" t="s">
        <v>1426</v>
      </c>
      <c r="NHZ27" s="706"/>
      <c r="NIA27" s="706"/>
      <c r="NIB27" s="706"/>
      <c r="NIC27" s="706"/>
      <c r="NID27" s="706"/>
      <c r="NIE27" s="706"/>
      <c r="NIF27" s="706"/>
      <c r="NIG27" s="706" t="s">
        <v>1426</v>
      </c>
      <c r="NIH27" s="706"/>
      <c r="NII27" s="706"/>
      <c r="NIJ27" s="706"/>
      <c r="NIK27" s="706"/>
      <c r="NIL27" s="706"/>
      <c r="NIM27" s="706"/>
      <c r="NIN27" s="706"/>
      <c r="NIO27" s="706" t="s">
        <v>1426</v>
      </c>
      <c r="NIP27" s="706"/>
      <c r="NIQ27" s="706"/>
      <c r="NIR27" s="706"/>
      <c r="NIS27" s="706"/>
      <c r="NIT27" s="706"/>
      <c r="NIU27" s="706"/>
      <c r="NIV27" s="706"/>
      <c r="NIW27" s="706" t="s">
        <v>1426</v>
      </c>
      <c r="NIX27" s="706"/>
      <c r="NIY27" s="706"/>
      <c r="NIZ27" s="706"/>
      <c r="NJA27" s="706"/>
      <c r="NJB27" s="706"/>
      <c r="NJC27" s="706"/>
      <c r="NJD27" s="706"/>
      <c r="NJE27" s="706" t="s">
        <v>1426</v>
      </c>
      <c r="NJF27" s="706"/>
      <c r="NJG27" s="706"/>
      <c r="NJH27" s="706"/>
      <c r="NJI27" s="706"/>
      <c r="NJJ27" s="706"/>
      <c r="NJK27" s="706"/>
      <c r="NJL27" s="706"/>
      <c r="NJM27" s="706" t="s">
        <v>1426</v>
      </c>
      <c r="NJN27" s="706"/>
      <c r="NJO27" s="706"/>
      <c r="NJP27" s="706"/>
      <c r="NJQ27" s="706"/>
      <c r="NJR27" s="706"/>
      <c r="NJS27" s="706"/>
      <c r="NJT27" s="706"/>
      <c r="NJU27" s="706" t="s">
        <v>1426</v>
      </c>
      <c r="NJV27" s="706"/>
      <c r="NJW27" s="706"/>
      <c r="NJX27" s="706"/>
      <c r="NJY27" s="706"/>
      <c r="NJZ27" s="706"/>
      <c r="NKA27" s="706"/>
      <c r="NKB27" s="706"/>
      <c r="NKC27" s="706" t="s">
        <v>1426</v>
      </c>
      <c r="NKD27" s="706"/>
      <c r="NKE27" s="706"/>
      <c r="NKF27" s="706"/>
      <c r="NKG27" s="706"/>
      <c r="NKH27" s="706"/>
      <c r="NKI27" s="706"/>
      <c r="NKJ27" s="706"/>
      <c r="NKK27" s="706" t="s">
        <v>1426</v>
      </c>
      <c r="NKL27" s="706"/>
      <c r="NKM27" s="706"/>
      <c r="NKN27" s="706"/>
      <c r="NKO27" s="706"/>
      <c r="NKP27" s="706"/>
      <c r="NKQ27" s="706"/>
      <c r="NKR27" s="706"/>
      <c r="NKS27" s="706" t="s">
        <v>1426</v>
      </c>
      <c r="NKT27" s="706"/>
      <c r="NKU27" s="706"/>
      <c r="NKV27" s="706"/>
      <c r="NKW27" s="706"/>
      <c r="NKX27" s="706"/>
      <c r="NKY27" s="706"/>
      <c r="NKZ27" s="706"/>
      <c r="NLA27" s="706" t="s">
        <v>1426</v>
      </c>
      <c r="NLB27" s="706"/>
      <c r="NLC27" s="706"/>
      <c r="NLD27" s="706"/>
      <c r="NLE27" s="706"/>
      <c r="NLF27" s="706"/>
      <c r="NLG27" s="706"/>
      <c r="NLH27" s="706"/>
      <c r="NLI27" s="706" t="s">
        <v>1426</v>
      </c>
      <c r="NLJ27" s="706"/>
      <c r="NLK27" s="706"/>
      <c r="NLL27" s="706"/>
      <c r="NLM27" s="706"/>
      <c r="NLN27" s="706"/>
      <c r="NLO27" s="706"/>
      <c r="NLP27" s="706"/>
      <c r="NLQ27" s="706" t="s">
        <v>1426</v>
      </c>
      <c r="NLR27" s="706"/>
      <c r="NLS27" s="706"/>
      <c r="NLT27" s="706"/>
      <c r="NLU27" s="706"/>
      <c r="NLV27" s="706"/>
      <c r="NLW27" s="706"/>
      <c r="NLX27" s="706"/>
      <c r="NLY27" s="706" t="s">
        <v>1426</v>
      </c>
      <c r="NLZ27" s="706"/>
      <c r="NMA27" s="706"/>
      <c r="NMB27" s="706"/>
      <c r="NMC27" s="706"/>
      <c r="NMD27" s="706"/>
      <c r="NME27" s="706"/>
      <c r="NMF27" s="706"/>
      <c r="NMG27" s="706" t="s">
        <v>1426</v>
      </c>
      <c r="NMH27" s="706"/>
      <c r="NMI27" s="706"/>
      <c r="NMJ27" s="706"/>
      <c r="NMK27" s="706"/>
      <c r="NML27" s="706"/>
      <c r="NMM27" s="706"/>
      <c r="NMN27" s="706"/>
      <c r="NMO27" s="706" t="s">
        <v>1426</v>
      </c>
      <c r="NMP27" s="706"/>
      <c r="NMQ27" s="706"/>
      <c r="NMR27" s="706"/>
      <c r="NMS27" s="706"/>
      <c r="NMT27" s="706"/>
      <c r="NMU27" s="706"/>
      <c r="NMV27" s="706"/>
      <c r="NMW27" s="706" t="s">
        <v>1426</v>
      </c>
      <c r="NMX27" s="706"/>
      <c r="NMY27" s="706"/>
      <c r="NMZ27" s="706"/>
      <c r="NNA27" s="706"/>
      <c r="NNB27" s="706"/>
      <c r="NNC27" s="706"/>
      <c r="NND27" s="706"/>
      <c r="NNE27" s="706" t="s">
        <v>1426</v>
      </c>
      <c r="NNF27" s="706"/>
      <c r="NNG27" s="706"/>
      <c r="NNH27" s="706"/>
      <c r="NNI27" s="706"/>
      <c r="NNJ27" s="706"/>
      <c r="NNK27" s="706"/>
      <c r="NNL27" s="706"/>
      <c r="NNM27" s="706" t="s">
        <v>1426</v>
      </c>
      <c r="NNN27" s="706"/>
      <c r="NNO27" s="706"/>
      <c r="NNP27" s="706"/>
      <c r="NNQ27" s="706"/>
      <c r="NNR27" s="706"/>
      <c r="NNS27" s="706"/>
      <c r="NNT27" s="706"/>
      <c r="NNU27" s="706" t="s">
        <v>1426</v>
      </c>
      <c r="NNV27" s="706"/>
      <c r="NNW27" s="706"/>
      <c r="NNX27" s="706"/>
      <c r="NNY27" s="706"/>
      <c r="NNZ27" s="706"/>
      <c r="NOA27" s="706"/>
      <c r="NOB27" s="706"/>
      <c r="NOC27" s="706" t="s">
        <v>1426</v>
      </c>
      <c r="NOD27" s="706"/>
      <c r="NOE27" s="706"/>
      <c r="NOF27" s="706"/>
      <c r="NOG27" s="706"/>
      <c r="NOH27" s="706"/>
      <c r="NOI27" s="706"/>
      <c r="NOJ27" s="706"/>
      <c r="NOK27" s="706" t="s">
        <v>1426</v>
      </c>
      <c r="NOL27" s="706"/>
      <c r="NOM27" s="706"/>
      <c r="NON27" s="706"/>
      <c r="NOO27" s="706"/>
      <c r="NOP27" s="706"/>
      <c r="NOQ27" s="706"/>
      <c r="NOR27" s="706"/>
      <c r="NOS27" s="706" t="s">
        <v>1426</v>
      </c>
      <c r="NOT27" s="706"/>
      <c r="NOU27" s="706"/>
      <c r="NOV27" s="706"/>
      <c r="NOW27" s="706"/>
      <c r="NOX27" s="706"/>
      <c r="NOY27" s="706"/>
      <c r="NOZ27" s="706"/>
      <c r="NPA27" s="706" t="s">
        <v>1426</v>
      </c>
      <c r="NPB27" s="706"/>
      <c r="NPC27" s="706"/>
      <c r="NPD27" s="706"/>
      <c r="NPE27" s="706"/>
      <c r="NPF27" s="706"/>
      <c r="NPG27" s="706"/>
      <c r="NPH27" s="706"/>
      <c r="NPI27" s="706" t="s">
        <v>1426</v>
      </c>
      <c r="NPJ27" s="706"/>
      <c r="NPK27" s="706"/>
      <c r="NPL27" s="706"/>
      <c r="NPM27" s="706"/>
      <c r="NPN27" s="706"/>
      <c r="NPO27" s="706"/>
      <c r="NPP27" s="706"/>
      <c r="NPQ27" s="706" t="s">
        <v>1426</v>
      </c>
      <c r="NPR27" s="706"/>
      <c r="NPS27" s="706"/>
      <c r="NPT27" s="706"/>
      <c r="NPU27" s="706"/>
      <c r="NPV27" s="706"/>
      <c r="NPW27" s="706"/>
      <c r="NPX27" s="706"/>
      <c r="NPY27" s="706" t="s">
        <v>1426</v>
      </c>
      <c r="NPZ27" s="706"/>
      <c r="NQA27" s="706"/>
      <c r="NQB27" s="706"/>
      <c r="NQC27" s="706"/>
      <c r="NQD27" s="706"/>
      <c r="NQE27" s="706"/>
      <c r="NQF27" s="706"/>
      <c r="NQG27" s="706" t="s">
        <v>1426</v>
      </c>
      <c r="NQH27" s="706"/>
      <c r="NQI27" s="706"/>
      <c r="NQJ27" s="706"/>
      <c r="NQK27" s="706"/>
      <c r="NQL27" s="706"/>
      <c r="NQM27" s="706"/>
      <c r="NQN27" s="706"/>
      <c r="NQO27" s="706" t="s">
        <v>1426</v>
      </c>
      <c r="NQP27" s="706"/>
      <c r="NQQ27" s="706"/>
      <c r="NQR27" s="706"/>
      <c r="NQS27" s="706"/>
      <c r="NQT27" s="706"/>
      <c r="NQU27" s="706"/>
      <c r="NQV27" s="706"/>
      <c r="NQW27" s="706" t="s">
        <v>1426</v>
      </c>
      <c r="NQX27" s="706"/>
      <c r="NQY27" s="706"/>
      <c r="NQZ27" s="706"/>
      <c r="NRA27" s="706"/>
      <c r="NRB27" s="706"/>
      <c r="NRC27" s="706"/>
      <c r="NRD27" s="706"/>
      <c r="NRE27" s="706" t="s">
        <v>1426</v>
      </c>
      <c r="NRF27" s="706"/>
      <c r="NRG27" s="706"/>
      <c r="NRH27" s="706"/>
      <c r="NRI27" s="706"/>
      <c r="NRJ27" s="706"/>
      <c r="NRK27" s="706"/>
      <c r="NRL27" s="706"/>
      <c r="NRM27" s="706" t="s">
        <v>1426</v>
      </c>
      <c r="NRN27" s="706"/>
      <c r="NRO27" s="706"/>
      <c r="NRP27" s="706"/>
      <c r="NRQ27" s="706"/>
      <c r="NRR27" s="706"/>
      <c r="NRS27" s="706"/>
      <c r="NRT27" s="706"/>
      <c r="NRU27" s="706" t="s">
        <v>1426</v>
      </c>
      <c r="NRV27" s="706"/>
      <c r="NRW27" s="706"/>
      <c r="NRX27" s="706"/>
      <c r="NRY27" s="706"/>
      <c r="NRZ27" s="706"/>
      <c r="NSA27" s="706"/>
      <c r="NSB27" s="706"/>
      <c r="NSC27" s="706" t="s">
        <v>1426</v>
      </c>
      <c r="NSD27" s="706"/>
      <c r="NSE27" s="706"/>
      <c r="NSF27" s="706"/>
      <c r="NSG27" s="706"/>
      <c r="NSH27" s="706"/>
      <c r="NSI27" s="706"/>
      <c r="NSJ27" s="706"/>
      <c r="NSK27" s="706" t="s">
        <v>1426</v>
      </c>
      <c r="NSL27" s="706"/>
      <c r="NSM27" s="706"/>
      <c r="NSN27" s="706"/>
      <c r="NSO27" s="706"/>
      <c r="NSP27" s="706"/>
      <c r="NSQ27" s="706"/>
      <c r="NSR27" s="706"/>
      <c r="NSS27" s="706" t="s">
        <v>1426</v>
      </c>
      <c r="NST27" s="706"/>
      <c r="NSU27" s="706"/>
      <c r="NSV27" s="706"/>
      <c r="NSW27" s="706"/>
      <c r="NSX27" s="706"/>
      <c r="NSY27" s="706"/>
      <c r="NSZ27" s="706"/>
      <c r="NTA27" s="706" t="s">
        <v>1426</v>
      </c>
      <c r="NTB27" s="706"/>
      <c r="NTC27" s="706"/>
      <c r="NTD27" s="706"/>
      <c r="NTE27" s="706"/>
      <c r="NTF27" s="706"/>
      <c r="NTG27" s="706"/>
      <c r="NTH27" s="706"/>
      <c r="NTI27" s="706" t="s">
        <v>1426</v>
      </c>
      <c r="NTJ27" s="706"/>
      <c r="NTK27" s="706"/>
      <c r="NTL27" s="706"/>
      <c r="NTM27" s="706"/>
      <c r="NTN27" s="706"/>
      <c r="NTO27" s="706"/>
      <c r="NTP27" s="706"/>
      <c r="NTQ27" s="706" t="s">
        <v>1426</v>
      </c>
      <c r="NTR27" s="706"/>
      <c r="NTS27" s="706"/>
      <c r="NTT27" s="706"/>
      <c r="NTU27" s="706"/>
      <c r="NTV27" s="706"/>
      <c r="NTW27" s="706"/>
      <c r="NTX27" s="706"/>
      <c r="NTY27" s="706" t="s">
        <v>1426</v>
      </c>
      <c r="NTZ27" s="706"/>
      <c r="NUA27" s="706"/>
      <c r="NUB27" s="706"/>
      <c r="NUC27" s="706"/>
      <c r="NUD27" s="706"/>
      <c r="NUE27" s="706"/>
      <c r="NUF27" s="706"/>
      <c r="NUG27" s="706" t="s">
        <v>1426</v>
      </c>
      <c r="NUH27" s="706"/>
      <c r="NUI27" s="706"/>
      <c r="NUJ27" s="706"/>
      <c r="NUK27" s="706"/>
      <c r="NUL27" s="706"/>
      <c r="NUM27" s="706"/>
      <c r="NUN27" s="706"/>
      <c r="NUO27" s="706" t="s">
        <v>1426</v>
      </c>
      <c r="NUP27" s="706"/>
      <c r="NUQ27" s="706"/>
      <c r="NUR27" s="706"/>
      <c r="NUS27" s="706"/>
      <c r="NUT27" s="706"/>
      <c r="NUU27" s="706"/>
      <c r="NUV27" s="706"/>
      <c r="NUW27" s="706" t="s">
        <v>1426</v>
      </c>
      <c r="NUX27" s="706"/>
      <c r="NUY27" s="706"/>
      <c r="NUZ27" s="706"/>
      <c r="NVA27" s="706"/>
      <c r="NVB27" s="706"/>
      <c r="NVC27" s="706"/>
      <c r="NVD27" s="706"/>
      <c r="NVE27" s="706" t="s">
        <v>1426</v>
      </c>
      <c r="NVF27" s="706"/>
      <c r="NVG27" s="706"/>
      <c r="NVH27" s="706"/>
      <c r="NVI27" s="706"/>
      <c r="NVJ27" s="706"/>
      <c r="NVK27" s="706"/>
      <c r="NVL27" s="706"/>
      <c r="NVM27" s="706" t="s">
        <v>1426</v>
      </c>
      <c r="NVN27" s="706"/>
      <c r="NVO27" s="706"/>
      <c r="NVP27" s="706"/>
      <c r="NVQ27" s="706"/>
      <c r="NVR27" s="706"/>
      <c r="NVS27" s="706"/>
      <c r="NVT27" s="706"/>
      <c r="NVU27" s="706" t="s">
        <v>1426</v>
      </c>
      <c r="NVV27" s="706"/>
      <c r="NVW27" s="706"/>
      <c r="NVX27" s="706"/>
      <c r="NVY27" s="706"/>
      <c r="NVZ27" s="706"/>
      <c r="NWA27" s="706"/>
      <c r="NWB27" s="706"/>
      <c r="NWC27" s="706" t="s">
        <v>1426</v>
      </c>
      <c r="NWD27" s="706"/>
      <c r="NWE27" s="706"/>
      <c r="NWF27" s="706"/>
      <c r="NWG27" s="706"/>
      <c r="NWH27" s="706"/>
      <c r="NWI27" s="706"/>
      <c r="NWJ27" s="706"/>
      <c r="NWK27" s="706" t="s">
        <v>1426</v>
      </c>
      <c r="NWL27" s="706"/>
      <c r="NWM27" s="706"/>
      <c r="NWN27" s="706"/>
      <c r="NWO27" s="706"/>
      <c r="NWP27" s="706"/>
      <c r="NWQ27" s="706"/>
      <c r="NWR27" s="706"/>
      <c r="NWS27" s="706" t="s">
        <v>1426</v>
      </c>
      <c r="NWT27" s="706"/>
      <c r="NWU27" s="706"/>
      <c r="NWV27" s="706"/>
      <c r="NWW27" s="706"/>
      <c r="NWX27" s="706"/>
      <c r="NWY27" s="706"/>
      <c r="NWZ27" s="706"/>
      <c r="NXA27" s="706" t="s">
        <v>1426</v>
      </c>
      <c r="NXB27" s="706"/>
      <c r="NXC27" s="706"/>
      <c r="NXD27" s="706"/>
      <c r="NXE27" s="706"/>
      <c r="NXF27" s="706"/>
      <c r="NXG27" s="706"/>
      <c r="NXH27" s="706"/>
      <c r="NXI27" s="706" t="s">
        <v>1426</v>
      </c>
      <c r="NXJ27" s="706"/>
      <c r="NXK27" s="706"/>
      <c r="NXL27" s="706"/>
      <c r="NXM27" s="706"/>
      <c r="NXN27" s="706"/>
      <c r="NXO27" s="706"/>
      <c r="NXP27" s="706"/>
      <c r="NXQ27" s="706" t="s">
        <v>1426</v>
      </c>
      <c r="NXR27" s="706"/>
      <c r="NXS27" s="706"/>
      <c r="NXT27" s="706"/>
      <c r="NXU27" s="706"/>
      <c r="NXV27" s="706"/>
      <c r="NXW27" s="706"/>
      <c r="NXX27" s="706"/>
      <c r="NXY27" s="706" t="s">
        <v>1426</v>
      </c>
      <c r="NXZ27" s="706"/>
      <c r="NYA27" s="706"/>
      <c r="NYB27" s="706"/>
      <c r="NYC27" s="706"/>
      <c r="NYD27" s="706"/>
      <c r="NYE27" s="706"/>
      <c r="NYF27" s="706"/>
      <c r="NYG27" s="706" t="s">
        <v>1426</v>
      </c>
      <c r="NYH27" s="706"/>
      <c r="NYI27" s="706"/>
      <c r="NYJ27" s="706"/>
      <c r="NYK27" s="706"/>
      <c r="NYL27" s="706"/>
      <c r="NYM27" s="706"/>
      <c r="NYN27" s="706"/>
      <c r="NYO27" s="706" t="s">
        <v>1426</v>
      </c>
      <c r="NYP27" s="706"/>
      <c r="NYQ27" s="706"/>
      <c r="NYR27" s="706"/>
      <c r="NYS27" s="706"/>
      <c r="NYT27" s="706"/>
      <c r="NYU27" s="706"/>
      <c r="NYV27" s="706"/>
      <c r="NYW27" s="706" t="s">
        <v>1426</v>
      </c>
      <c r="NYX27" s="706"/>
      <c r="NYY27" s="706"/>
      <c r="NYZ27" s="706"/>
      <c r="NZA27" s="706"/>
      <c r="NZB27" s="706"/>
      <c r="NZC27" s="706"/>
      <c r="NZD27" s="706"/>
      <c r="NZE27" s="706" t="s">
        <v>1426</v>
      </c>
      <c r="NZF27" s="706"/>
      <c r="NZG27" s="706"/>
      <c r="NZH27" s="706"/>
      <c r="NZI27" s="706"/>
      <c r="NZJ27" s="706"/>
      <c r="NZK27" s="706"/>
      <c r="NZL27" s="706"/>
      <c r="NZM27" s="706" t="s">
        <v>1426</v>
      </c>
      <c r="NZN27" s="706"/>
      <c r="NZO27" s="706"/>
      <c r="NZP27" s="706"/>
      <c r="NZQ27" s="706"/>
      <c r="NZR27" s="706"/>
      <c r="NZS27" s="706"/>
      <c r="NZT27" s="706"/>
      <c r="NZU27" s="706" t="s">
        <v>1426</v>
      </c>
      <c r="NZV27" s="706"/>
      <c r="NZW27" s="706"/>
      <c r="NZX27" s="706"/>
      <c r="NZY27" s="706"/>
      <c r="NZZ27" s="706"/>
      <c r="OAA27" s="706"/>
      <c r="OAB27" s="706"/>
      <c r="OAC27" s="706" t="s">
        <v>1426</v>
      </c>
      <c r="OAD27" s="706"/>
      <c r="OAE27" s="706"/>
      <c r="OAF27" s="706"/>
      <c r="OAG27" s="706"/>
      <c r="OAH27" s="706"/>
      <c r="OAI27" s="706"/>
      <c r="OAJ27" s="706"/>
      <c r="OAK27" s="706" t="s">
        <v>1426</v>
      </c>
      <c r="OAL27" s="706"/>
      <c r="OAM27" s="706"/>
      <c r="OAN27" s="706"/>
      <c r="OAO27" s="706"/>
      <c r="OAP27" s="706"/>
      <c r="OAQ27" s="706"/>
      <c r="OAR27" s="706"/>
      <c r="OAS27" s="706" t="s">
        <v>1426</v>
      </c>
      <c r="OAT27" s="706"/>
      <c r="OAU27" s="706"/>
      <c r="OAV27" s="706"/>
      <c r="OAW27" s="706"/>
      <c r="OAX27" s="706"/>
      <c r="OAY27" s="706"/>
      <c r="OAZ27" s="706"/>
      <c r="OBA27" s="706" t="s">
        <v>1426</v>
      </c>
      <c r="OBB27" s="706"/>
      <c r="OBC27" s="706"/>
      <c r="OBD27" s="706"/>
      <c r="OBE27" s="706"/>
      <c r="OBF27" s="706"/>
      <c r="OBG27" s="706"/>
      <c r="OBH27" s="706"/>
      <c r="OBI27" s="706" t="s">
        <v>1426</v>
      </c>
      <c r="OBJ27" s="706"/>
      <c r="OBK27" s="706"/>
      <c r="OBL27" s="706"/>
      <c r="OBM27" s="706"/>
      <c r="OBN27" s="706"/>
      <c r="OBO27" s="706"/>
      <c r="OBP27" s="706"/>
      <c r="OBQ27" s="706" t="s">
        <v>1426</v>
      </c>
      <c r="OBR27" s="706"/>
      <c r="OBS27" s="706"/>
      <c r="OBT27" s="706"/>
      <c r="OBU27" s="706"/>
      <c r="OBV27" s="706"/>
      <c r="OBW27" s="706"/>
      <c r="OBX27" s="706"/>
      <c r="OBY27" s="706" t="s">
        <v>1426</v>
      </c>
      <c r="OBZ27" s="706"/>
      <c r="OCA27" s="706"/>
      <c r="OCB27" s="706"/>
      <c r="OCC27" s="706"/>
      <c r="OCD27" s="706"/>
      <c r="OCE27" s="706"/>
      <c r="OCF27" s="706"/>
      <c r="OCG27" s="706" t="s">
        <v>1426</v>
      </c>
      <c r="OCH27" s="706"/>
      <c r="OCI27" s="706"/>
      <c r="OCJ27" s="706"/>
      <c r="OCK27" s="706"/>
      <c r="OCL27" s="706"/>
      <c r="OCM27" s="706"/>
      <c r="OCN27" s="706"/>
      <c r="OCO27" s="706" t="s">
        <v>1426</v>
      </c>
      <c r="OCP27" s="706"/>
      <c r="OCQ27" s="706"/>
      <c r="OCR27" s="706"/>
      <c r="OCS27" s="706"/>
      <c r="OCT27" s="706"/>
      <c r="OCU27" s="706"/>
      <c r="OCV27" s="706"/>
      <c r="OCW27" s="706" t="s">
        <v>1426</v>
      </c>
      <c r="OCX27" s="706"/>
      <c r="OCY27" s="706"/>
      <c r="OCZ27" s="706"/>
      <c r="ODA27" s="706"/>
      <c r="ODB27" s="706"/>
      <c r="ODC27" s="706"/>
      <c r="ODD27" s="706"/>
      <c r="ODE27" s="706" t="s">
        <v>1426</v>
      </c>
      <c r="ODF27" s="706"/>
      <c r="ODG27" s="706"/>
      <c r="ODH27" s="706"/>
      <c r="ODI27" s="706"/>
      <c r="ODJ27" s="706"/>
      <c r="ODK27" s="706"/>
      <c r="ODL27" s="706"/>
      <c r="ODM27" s="706" t="s">
        <v>1426</v>
      </c>
      <c r="ODN27" s="706"/>
      <c r="ODO27" s="706"/>
      <c r="ODP27" s="706"/>
      <c r="ODQ27" s="706"/>
      <c r="ODR27" s="706"/>
      <c r="ODS27" s="706"/>
      <c r="ODT27" s="706"/>
      <c r="ODU27" s="706" t="s">
        <v>1426</v>
      </c>
      <c r="ODV27" s="706"/>
      <c r="ODW27" s="706"/>
      <c r="ODX27" s="706"/>
      <c r="ODY27" s="706"/>
      <c r="ODZ27" s="706"/>
      <c r="OEA27" s="706"/>
      <c r="OEB27" s="706"/>
      <c r="OEC27" s="706" t="s">
        <v>1426</v>
      </c>
      <c r="OED27" s="706"/>
      <c r="OEE27" s="706"/>
      <c r="OEF27" s="706"/>
      <c r="OEG27" s="706"/>
      <c r="OEH27" s="706"/>
      <c r="OEI27" s="706"/>
      <c r="OEJ27" s="706"/>
      <c r="OEK27" s="706" t="s">
        <v>1426</v>
      </c>
      <c r="OEL27" s="706"/>
      <c r="OEM27" s="706"/>
      <c r="OEN27" s="706"/>
      <c r="OEO27" s="706"/>
      <c r="OEP27" s="706"/>
      <c r="OEQ27" s="706"/>
      <c r="OER27" s="706"/>
      <c r="OES27" s="706" t="s">
        <v>1426</v>
      </c>
      <c r="OET27" s="706"/>
      <c r="OEU27" s="706"/>
      <c r="OEV27" s="706"/>
      <c r="OEW27" s="706"/>
      <c r="OEX27" s="706"/>
      <c r="OEY27" s="706"/>
      <c r="OEZ27" s="706"/>
      <c r="OFA27" s="706" t="s">
        <v>1426</v>
      </c>
      <c r="OFB27" s="706"/>
      <c r="OFC27" s="706"/>
      <c r="OFD27" s="706"/>
      <c r="OFE27" s="706"/>
      <c r="OFF27" s="706"/>
      <c r="OFG27" s="706"/>
      <c r="OFH27" s="706"/>
      <c r="OFI27" s="706" t="s">
        <v>1426</v>
      </c>
      <c r="OFJ27" s="706"/>
      <c r="OFK27" s="706"/>
      <c r="OFL27" s="706"/>
      <c r="OFM27" s="706"/>
      <c r="OFN27" s="706"/>
      <c r="OFO27" s="706"/>
      <c r="OFP27" s="706"/>
      <c r="OFQ27" s="706" t="s">
        <v>1426</v>
      </c>
      <c r="OFR27" s="706"/>
      <c r="OFS27" s="706"/>
      <c r="OFT27" s="706"/>
      <c r="OFU27" s="706"/>
      <c r="OFV27" s="706"/>
      <c r="OFW27" s="706"/>
      <c r="OFX27" s="706"/>
      <c r="OFY27" s="706" t="s">
        <v>1426</v>
      </c>
      <c r="OFZ27" s="706"/>
      <c r="OGA27" s="706"/>
      <c r="OGB27" s="706"/>
      <c r="OGC27" s="706"/>
      <c r="OGD27" s="706"/>
      <c r="OGE27" s="706"/>
      <c r="OGF27" s="706"/>
      <c r="OGG27" s="706" t="s">
        <v>1426</v>
      </c>
      <c r="OGH27" s="706"/>
      <c r="OGI27" s="706"/>
      <c r="OGJ27" s="706"/>
      <c r="OGK27" s="706"/>
      <c r="OGL27" s="706"/>
      <c r="OGM27" s="706"/>
      <c r="OGN27" s="706"/>
      <c r="OGO27" s="706" t="s">
        <v>1426</v>
      </c>
      <c r="OGP27" s="706"/>
      <c r="OGQ27" s="706"/>
      <c r="OGR27" s="706"/>
      <c r="OGS27" s="706"/>
      <c r="OGT27" s="706"/>
      <c r="OGU27" s="706"/>
      <c r="OGV27" s="706"/>
      <c r="OGW27" s="706" t="s">
        <v>1426</v>
      </c>
      <c r="OGX27" s="706"/>
      <c r="OGY27" s="706"/>
      <c r="OGZ27" s="706"/>
      <c r="OHA27" s="706"/>
      <c r="OHB27" s="706"/>
      <c r="OHC27" s="706"/>
      <c r="OHD27" s="706"/>
      <c r="OHE27" s="706" t="s">
        <v>1426</v>
      </c>
      <c r="OHF27" s="706"/>
      <c r="OHG27" s="706"/>
      <c r="OHH27" s="706"/>
      <c r="OHI27" s="706"/>
      <c r="OHJ27" s="706"/>
      <c r="OHK27" s="706"/>
      <c r="OHL27" s="706"/>
      <c r="OHM27" s="706" t="s">
        <v>1426</v>
      </c>
      <c r="OHN27" s="706"/>
      <c r="OHO27" s="706"/>
      <c r="OHP27" s="706"/>
      <c r="OHQ27" s="706"/>
      <c r="OHR27" s="706"/>
      <c r="OHS27" s="706"/>
      <c r="OHT27" s="706"/>
      <c r="OHU27" s="706" t="s">
        <v>1426</v>
      </c>
      <c r="OHV27" s="706"/>
      <c r="OHW27" s="706"/>
      <c r="OHX27" s="706"/>
      <c r="OHY27" s="706"/>
      <c r="OHZ27" s="706"/>
      <c r="OIA27" s="706"/>
      <c r="OIB27" s="706"/>
      <c r="OIC27" s="706" t="s">
        <v>1426</v>
      </c>
      <c r="OID27" s="706"/>
      <c r="OIE27" s="706"/>
      <c r="OIF27" s="706"/>
      <c r="OIG27" s="706"/>
      <c r="OIH27" s="706"/>
      <c r="OII27" s="706"/>
      <c r="OIJ27" s="706"/>
      <c r="OIK27" s="706" t="s">
        <v>1426</v>
      </c>
      <c r="OIL27" s="706"/>
      <c r="OIM27" s="706"/>
      <c r="OIN27" s="706"/>
      <c r="OIO27" s="706"/>
      <c r="OIP27" s="706"/>
      <c r="OIQ27" s="706"/>
      <c r="OIR27" s="706"/>
      <c r="OIS27" s="706" t="s">
        <v>1426</v>
      </c>
      <c r="OIT27" s="706"/>
      <c r="OIU27" s="706"/>
      <c r="OIV27" s="706"/>
      <c r="OIW27" s="706"/>
      <c r="OIX27" s="706"/>
      <c r="OIY27" s="706"/>
      <c r="OIZ27" s="706"/>
      <c r="OJA27" s="706" t="s">
        <v>1426</v>
      </c>
      <c r="OJB27" s="706"/>
      <c r="OJC27" s="706"/>
      <c r="OJD27" s="706"/>
      <c r="OJE27" s="706"/>
      <c r="OJF27" s="706"/>
      <c r="OJG27" s="706"/>
      <c r="OJH27" s="706"/>
      <c r="OJI27" s="706" t="s">
        <v>1426</v>
      </c>
      <c r="OJJ27" s="706"/>
      <c r="OJK27" s="706"/>
      <c r="OJL27" s="706"/>
      <c r="OJM27" s="706"/>
      <c r="OJN27" s="706"/>
      <c r="OJO27" s="706"/>
      <c r="OJP27" s="706"/>
      <c r="OJQ27" s="706" t="s">
        <v>1426</v>
      </c>
      <c r="OJR27" s="706"/>
      <c r="OJS27" s="706"/>
      <c r="OJT27" s="706"/>
      <c r="OJU27" s="706"/>
      <c r="OJV27" s="706"/>
      <c r="OJW27" s="706"/>
      <c r="OJX27" s="706"/>
      <c r="OJY27" s="706" t="s">
        <v>1426</v>
      </c>
      <c r="OJZ27" s="706"/>
      <c r="OKA27" s="706"/>
      <c r="OKB27" s="706"/>
      <c r="OKC27" s="706"/>
      <c r="OKD27" s="706"/>
      <c r="OKE27" s="706"/>
      <c r="OKF27" s="706"/>
      <c r="OKG27" s="706" t="s">
        <v>1426</v>
      </c>
      <c r="OKH27" s="706"/>
      <c r="OKI27" s="706"/>
      <c r="OKJ27" s="706"/>
      <c r="OKK27" s="706"/>
      <c r="OKL27" s="706"/>
      <c r="OKM27" s="706"/>
      <c r="OKN27" s="706"/>
      <c r="OKO27" s="706" t="s">
        <v>1426</v>
      </c>
      <c r="OKP27" s="706"/>
      <c r="OKQ27" s="706"/>
      <c r="OKR27" s="706"/>
      <c r="OKS27" s="706"/>
      <c r="OKT27" s="706"/>
      <c r="OKU27" s="706"/>
      <c r="OKV27" s="706"/>
      <c r="OKW27" s="706" t="s">
        <v>1426</v>
      </c>
      <c r="OKX27" s="706"/>
      <c r="OKY27" s="706"/>
      <c r="OKZ27" s="706"/>
      <c r="OLA27" s="706"/>
      <c r="OLB27" s="706"/>
      <c r="OLC27" s="706"/>
      <c r="OLD27" s="706"/>
      <c r="OLE27" s="706" t="s">
        <v>1426</v>
      </c>
      <c r="OLF27" s="706"/>
      <c r="OLG27" s="706"/>
      <c r="OLH27" s="706"/>
      <c r="OLI27" s="706"/>
      <c r="OLJ27" s="706"/>
      <c r="OLK27" s="706"/>
      <c r="OLL27" s="706"/>
      <c r="OLM27" s="706" t="s">
        <v>1426</v>
      </c>
      <c r="OLN27" s="706"/>
      <c r="OLO27" s="706"/>
      <c r="OLP27" s="706"/>
      <c r="OLQ27" s="706"/>
      <c r="OLR27" s="706"/>
      <c r="OLS27" s="706"/>
      <c r="OLT27" s="706"/>
      <c r="OLU27" s="706" t="s">
        <v>1426</v>
      </c>
      <c r="OLV27" s="706"/>
      <c r="OLW27" s="706"/>
      <c r="OLX27" s="706"/>
      <c r="OLY27" s="706"/>
      <c r="OLZ27" s="706"/>
      <c r="OMA27" s="706"/>
      <c r="OMB27" s="706"/>
      <c r="OMC27" s="706" t="s">
        <v>1426</v>
      </c>
      <c r="OMD27" s="706"/>
      <c r="OME27" s="706"/>
      <c r="OMF27" s="706"/>
      <c r="OMG27" s="706"/>
      <c r="OMH27" s="706"/>
      <c r="OMI27" s="706"/>
      <c r="OMJ27" s="706"/>
      <c r="OMK27" s="706" t="s">
        <v>1426</v>
      </c>
      <c r="OML27" s="706"/>
      <c r="OMM27" s="706"/>
      <c r="OMN27" s="706"/>
      <c r="OMO27" s="706"/>
      <c r="OMP27" s="706"/>
      <c r="OMQ27" s="706"/>
      <c r="OMR27" s="706"/>
      <c r="OMS27" s="706" t="s">
        <v>1426</v>
      </c>
      <c r="OMT27" s="706"/>
      <c r="OMU27" s="706"/>
      <c r="OMV27" s="706"/>
      <c r="OMW27" s="706"/>
      <c r="OMX27" s="706"/>
      <c r="OMY27" s="706"/>
      <c r="OMZ27" s="706"/>
      <c r="ONA27" s="706" t="s">
        <v>1426</v>
      </c>
      <c r="ONB27" s="706"/>
      <c r="ONC27" s="706"/>
      <c r="OND27" s="706"/>
      <c r="ONE27" s="706"/>
      <c r="ONF27" s="706"/>
      <c r="ONG27" s="706"/>
      <c r="ONH27" s="706"/>
      <c r="ONI27" s="706" t="s">
        <v>1426</v>
      </c>
      <c r="ONJ27" s="706"/>
      <c r="ONK27" s="706"/>
      <c r="ONL27" s="706"/>
      <c r="ONM27" s="706"/>
      <c r="ONN27" s="706"/>
      <c r="ONO27" s="706"/>
      <c r="ONP27" s="706"/>
      <c r="ONQ27" s="706" t="s">
        <v>1426</v>
      </c>
      <c r="ONR27" s="706"/>
      <c r="ONS27" s="706"/>
      <c r="ONT27" s="706"/>
      <c r="ONU27" s="706"/>
      <c r="ONV27" s="706"/>
      <c r="ONW27" s="706"/>
      <c r="ONX27" s="706"/>
      <c r="ONY27" s="706" t="s">
        <v>1426</v>
      </c>
      <c r="ONZ27" s="706"/>
      <c r="OOA27" s="706"/>
      <c r="OOB27" s="706"/>
      <c r="OOC27" s="706"/>
      <c r="OOD27" s="706"/>
      <c r="OOE27" s="706"/>
      <c r="OOF27" s="706"/>
      <c r="OOG27" s="706" t="s">
        <v>1426</v>
      </c>
      <c r="OOH27" s="706"/>
      <c r="OOI27" s="706"/>
      <c r="OOJ27" s="706"/>
      <c r="OOK27" s="706"/>
      <c r="OOL27" s="706"/>
      <c r="OOM27" s="706"/>
      <c r="OON27" s="706"/>
      <c r="OOO27" s="706" t="s">
        <v>1426</v>
      </c>
      <c r="OOP27" s="706"/>
      <c r="OOQ27" s="706"/>
      <c r="OOR27" s="706"/>
      <c r="OOS27" s="706"/>
      <c r="OOT27" s="706"/>
      <c r="OOU27" s="706"/>
      <c r="OOV27" s="706"/>
      <c r="OOW27" s="706" t="s">
        <v>1426</v>
      </c>
      <c r="OOX27" s="706"/>
      <c r="OOY27" s="706"/>
      <c r="OOZ27" s="706"/>
      <c r="OPA27" s="706"/>
      <c r="OPB27" s="706"/>
      <c r="OPC27" s="706"/>
      <c r="OPD27" s="706"/>
      <c r="OPE27" s="706" t="s">
        <v>1426</v>
      </c>
      <c r="OPF27" s="706"/>
      <c r="OPG27" s="706"/>
      <c r="OPH27" s="706"/>
      <c r="OPI27" s="706"/>
      <c r="OPJ27" s="706"/>
      <c r="OPK27" s="706"/>
      <c r="OPL27" s="706"/>
      <c r="OPM27" s="706" t="s">
        <v>1426</v>
      </c>
      <c r="OPN27" s="706"/>
      <c r="OPO27" s="706"/>
      <c r="OPP27" s="706"/>
      <c r="OPQ27" s="706"/>
      <c r="OPR27" s="706"/>
      <c r="OPS27" s="706"/>
      <c r="OPT27" s="706"/>
      <c r="OPU27" s="706" t="s">
        <v>1426</v>
      </c>
      <c r="OPV27" s="706"/>
      <c r="OPW27" s="706"/>
      <c r="OPX27" s="706"/>
      <c r="OPY27" s="706"/>
      <c r="OPZ27" s="706"/>
      <c r="OQA27" s="706"/>
      <c r="OQB27" s="706"/>
      <c r="OQC27" s="706" t="s">
        <v>1426</v>
      </c>
      <c r="OQD27" s="706"/>
      <c r="OQE27" s="706"/>
      <c r="OQF27" s="706"/>
      <c r="OQG27" s="706"/>
      <c r="OQH27" s="706"/>
      <c r="OQI27" s="706"/>
      <c r="OQJ27" s="706"/>
      <c r="OQK27" s="706" t="s">
        <v>1426</v>
      </c>
      <c r="OQL27" s="706"/>
      <c r="OQM27" s="706"/>
      <c r="OQN27" s="706"/>
      <c r="OQO27" s="706"/>
      <c r="OQP27" s="706"/>
      <c r="OQQ27" s="706"/>
      <c r="OQR27" s="706"/>
      <c r="OQS27" s="706" t="s">
        <v>1426</v>
      </c>
      <c r="OQT27" s="706"/>
      <c r="OQU27" s="706"/>
      <c r="OQV27" s="706"/>
      <c r="OQW27" s="706"/>
      <c r="OQX27" s="706"/>
      <c r="OQY27" s="706"/>
      <c r="OQZ27" s="706"/>
      <c r="ORA27" s="706" t="s">
        <v>1426</v>
      </c>
      <c r="ORB27" s="706"/>
      <c r="ORC27" s="706"/>
      <c r="ORD27" s="706"/>
      <c r="ORE27" s="706"/>
      <c r="ORF27" s="706"/>
      <c r="ORG27" s="706"/>
      <c r="ORH27" s="706"/>
      <c r="ORI27" s="706" t="s">
        <v>1426</v>
      </c>
      <c r="ORJ27" s="706"/>
      <c r="ORK27" s="706"/>
      <c r="ORL27" s="706"/>
      <c r="ORM27" s="706"/>
      <c r="ORN27" s="706"/>
      <c r="ORO27" s="706"/>
      <c r="ORP27" s="706"/>
      <c r="ORQ27" s="706" t="s">
        <v>1426</v>
      </c>
      <c r="ORR27" s="706"/>
      <c r="ORS27" s="706"/>
      <c r="ORT27" s="706"/>
      <c r="ORU27" s="706"/>
      <c r="ORV27" s="706"/>
      <c r="ORW27" s="706"/>
      <c r="ORX27" s="706"/>
      <c r="ORY27" s="706" t="s">
        <v>1426</v>
      </c>
      <c r="ORZ27" s="706"/>
      <c r="OSA27" s="706"/>
      <c r="OSB27" s="706"/>
      <c r="OSC27" s="706"/>
      <c r="OSD27" s="706"/>
      <c r="OSE27" s="706"/>
      <c r="OSF27" s="706"/>
      <c r="OSG27" s="706" t="s">
        <v>1426</v>
      </c>
      <c r="OSH27" s="706"/>
      <c r="OSI27" s="706"/>
      <c r="OSJ27" s="706"/>
      <c r="OSK27" s="706"/>
      <c r="OSL27" s="706"/>
      <c r="OSM27" s="706"/>
      <c r="OSN27" s="706"/>
      <c r="OSO27" s="706" t="s">
        <v>1426</v>
      </c>
      <c r="OSP27" s="706"/>
      <c r="OSQ27" s="706"/>
      <c r="OSR27" s="706"/>
      <c r="OSS27" s="706"/>
      <c r="OST27" s="706"/>
      <c r="OSU27" s="706"/>
      <c r="OSV27" s="706"/>
      <c r="OSW27" s="706" t="s">
        <v>1426</v>
      </c>
      <c r="OSX27" s="706"/>
      <c r="OSY27" s="706"/>
      <c r="OSZ27" s="706"/>
      <c r="OTA27" s="706"/>
      <c r="OTB27" s="706"/>
      <c r="OTC27" s="706"/>
      <c r="OTD27" s="706"/>
      <c r="OTE27" s="706" t="s">
        <v>1426</v>
      </c>
      <c r="OTF27" s="706"/>
      <c r="OTG27" s="706"/>
      <c r="OTH27" s="706"/>
      <c r="OTI27" s="706"/>
      <c r="OTJ27" s="706"/>
      <c r="OTK27" s="706"/>
      <c r="OTL27" s="706"/>
      <c r="OTM27" s="706" t="s">
        <v>1426</v>
      </c>
      <c r="OTN27" s="706"/>
      <c r="OTO27" s="706"/>
      <c r="OTP27" s="706"/>
      <c r="OTQ27" s="706"/>
      <c r="OTR27" s="706"/>
      <c r="OTS27" s="706"/>
      <c r="OTT27" s="706"/>
      <c r="OTU27" s="706" t="s">
        <v>1426</v>
      </c>
      <c r="OTV27" s="706"/>
      <c r="OTW27" s="706"/>
      <c r="OTX27" s="706"/>
      <c r="OTY27" s="706"/>
      <c r="OTZ27" s="706"/>
      <c r="OUA27" s="706"/>
      <c r="OUB27" s="706"/>
      <c r="OUC27" s="706" t="s">
        <v>1426</v>
      </c>
      <c r="OUD27" s="706"/>
      <c r="OUE27" s="706"/>
      <c r="OUF27" s="706"/>
      <c r="OUG27" s="706"/>
      <c r="OUH27" s="706"/>
      <c r="OUI27" s="706"/>
      <c r="OUJ27" s="706"/>
      <c r="OUK27" s="706" t="s">
        <v>1426</v>
      </c>
      <c r="OUL27" s="706"/>
      <c r="OUM27" s="706"/>
      <c r="OUN27" s="706"/>
      <c r="OUO27" s="706"/>
      <c r="OUP27" s="706"/>
      <c r="OUQ27" s="706"/>
      <c r="OUR27" s="706"/>
      <c r="OUS27" s="706" t="s">
        <v>1426</v>
      </c>
      <c r="OUT27" s="706"/>
      <c r="OUU27" s="706"/>
      <c r="OUV27" s="706"/>
      <c r="OUW27" s="706"/>
      <c r="OUX27" s="706"/>
      <c r="OUY27" s="706"/>
      <c r="OUZ27" s="706"/>
      <c r="OVA27" s="706" t="s">
        <v>1426</v>
      </c>
      <c r="OVB27" s="706"/>
      <c r="OVC27" s="706"/>
      <c r="OVD27" s="706"/>
      <c r="OVE27" s="706"/>
      <c r="OVF27" s="706"/>
      <c r="OVG27" s="706"/>
      <c r="OVH27" s="706"/>
      <c r="OVI27" s="706" t="s">
        <v>1426</v>
      </c>
      <c r="OVJ27" s="706"/>
      <c r="OVK27" s="706"/>
      <c r="OVL27" s="706"/>
      <c r="OVM27" s="706"/>
      <c r="OVN27" s="706"/>
      <c r="OVO27" s="706"/>
      <c r="OVP27" s="706"/>
      <c r="OVQ27" s="706" t="s">
        <v>1426</v>
      </c>
      <c r="OVR27" s="706"/>
      <c r="OVS27" s="706"/>
      <c r="OVT27" s="706"/>
      <c r="OVU27" s="706"/>
      <c r="OVV27" s="706"/>
      <c r="OVW27" s="706"/>
      <c r="OVX27" s="706"/>
      <c r="OVY27" s="706" t="s">
        <v>1426</v>
      </c>
      <c r="OVZ27" s="706"/>
      <c r="OWA27" s="706"/>
      <c r="OWB27" s="706"/>
      <c r="OWC27" s="706"/>
      <c r="OWD27" s="706"/>
      <c r="OWE27" s="706"/>
      <c r="OWF27" s="706"/>
      <c r="OWG27" s="706" t="s">
        <v>1426</v>
      </c>
      <c r="OWH27" s="706"/>
      <c r="OWI27" s="706"/>
      <c r="OWJ27" s="706"/>
      <c r="OWK27" s="706"/>
      <c r="OWL27" s="706"/>
      <c r="OWM27" s="706"/>
      <c r="OWN27" s="706"/>
      <c r="OWO27" s="706" t="s">
        <v>1426</v>
      </c>
      <c r="OWP27" s="706"/>
      <c r="OWQ27" s="706"/>
      <c r="OWR27" s="706"/>
      <c r="OWS27" s="706"/>
      <c r="OWT27" s="706"/>
      <c r="OWU27" s="706"/>
      <c r="OWV27" s="706"/>
      <c r="OWW27" s="706" t="s">
        <v>1426</v>
      </c>
      <c r="OWX27" s="706"/>
      <c r="OWY27" s="706"/>
      <c r="OWZ27" s="706"/>
      <c r="OXA27" s="706"/>
      <c r="OXB27" s="706"/>
      <c r="OXC27" s="706"/>
      <c r="OXD27" s="706"/>
      <c r="OXE27" s="706" t="s">
        <v>1426</v>
      </c>
      <c r="OXF27" s="706"/>
      <c r="OXG27" s="706"/>
      <c r="OXH27" s="706"/>
      <c r="OXI27" s="706"/>
      <c r="OXJ27" s="706"/>
      <c r="OXK27" s="706"/>
      <c r="OXL27" s="706"/>
      <c r="OXM27" s="706" t="s">
        <v>1426</v>
      </c>
      <c r="OXN27" s="706"/>
      <c r="OXO27" s="706"/>
      <c r="OXP27" s="706"/>
      <c r="OXQ27" s="706"/>
      <c r="OXR27" s="706"/>
      <c r="OXS27" s="706"/>
      <c r="OXT27" s="706"/>
      <c r="OXU27" s="706" t="s">
        <v>1426</v>
      </c>
      <c r="OXV27" s="706"/>
      <c r="OXW27" s="706"/>
      <c r="OXX27" s="706"/>
      <c r="OXY27" s="706"/>
      <c r="OXZ27" s="706"/>
      <c r="OYA27" s="706"/>
      <c r="OYB27" s="706"/>
      <c r="OYC27" s="706" t="s">
        <v>1426</v>
      </c>
      <c r="OYD27" s="706"/>
      <c r="OYE27" s="706"/>
      <c r="OYF27" s="706"/>
      <c r="OYG27" s="706"/>
      <c r="OYH27" s="706"/>
      <c r="OYI27" s="706"/>
      <c r="OYJ27" s="706"/>
      <c r="OYK27" s="706" t="s">
        <v>1426</v>
      </c>
      <c r="OYL27" s="706"/>
      <c r="OYM27" s="706"/>
      <c r="OYN27" s="706"/>
      <c r="OYO27" s="706"/>
      <c r="OYP27" s="706"/>
      <c r="OYQ27" s="706"/>
      <c r="OYR27" s="706"/>
      <c r="OYS27" s="706" t="s">
        <v>1426</v>
      </c>
      <c r="OYT27" s="706"/>
      <c r="OYU27" s="706"/>
      <c r="OYV27" s="706"/>
      <c r="OYW27" s="706"/>
      <c r="OYX27" s="706"/>
      <c r="OYY27" s="706"/>
      <c r="OYZ27" s="706"/>
      <c r="OZA27" s="706" t="s">
        <v>1426</v>
      </c>
      <c r="OZB27" s="706"/>
      <c r="OZC27" s="706"/>
      <c r="OZD27" s="706"/>
      <c r="OZE27" s="706"/>
      <c r="OZF27" s="706"/>
      <c r="OZG27" s="706"/>
      <c r="OZH27" s="706"/>
      <c r="OZI27" s="706" t="s">
        <v>1426</v>
      </c>
      <c r="OZJ27" s="706"/>
      <c r="OZK27" s="706"/>
      <c r="OZL27" s="706"/>
      <c r="OZM27" s="706"/>
      <c r="OZN27" s="706"/>
      <c r="OZO27" s="706"/>
      <c r="OZP27" s="706"/>
      <c r="OZQ27" s="706" t="s">
        <v>1426</v>
      </c>
      <c r="OZR27" s="706"/>
      <c r="OZS27" s="706"/>
      <c r="OZT27" s="706"/>
      <c r="OZU27" s="706"/>
      <c r="OZV27" s="706"/>
      <c r="OZW27" s="706"/>
      <c r="OZX27" s="706"/>
      <c r="OZY27" s="706" t="s">
        <v>1426</v>
      </c>
      <c r="OZZ27" s="706"/>
      <c r="PAA27" s="706"/>
      <c r="PAB27" s="706"/>
      <c r="PAC27" s="706"/>
      <c r="PAD27" s="706"/>
      <c r="PAE27" s="706"/>
      <c r="PAF27" s="706"/>
      <c r="PAG27" s="706" t="s">
        <v>1426</v>
      </c>
      <c r="PAH27" s="706"/>
      <c r="PAI27" s="706"/>
      <c r="PAJ27" s="706"/>
      <c r="PAK27" s="706"/>
      <c r="PAL27" s="706"/>
      <c r="PAM27" s="706"/>
      <c r="PAN27" s="706"/>
      <c r="PAO27" s="706" t="s">
        <v>1426</v>
      </c>
      <c r="PAP27" s="706"/>
      <c r="PAQ27" s="706"/>
      <c r="PAR27" s="706"/>
      <c r="PAS27" s="706"/>
      <c r="PAT27" s="706"/>
      <c r="PAU27" s="706"/>
      <c r="PAV27" s="706"/>
      <c r="PAW27" s="706" t="s">
        <v>1426</v>
      </c>
      <c r="PAX27" s="706"/>
      <c r="PAY27" s="706"/>
      <c r="PAZ27" s="706"/>
      <c r="PBA27" s="706"/>
      <c r="PBB27" s="706"/>
      <c r="PBC27" s="706"/>
      <c r="PBD27" s="706"/>
      <c r="PBE27" s="706" t="s">
        <v>1426</v>
      </c>
      <c r="PBF27" s="706"/>
      <c r="PBG27" s="706"/>
      <c r="PBH27" s="706"/>
      <c r="PBI27" s="706"/>
      <c r="PBJ27" s="706"/>
      <c r="PBK27" s="706"/>
      <c r="PBL27" s="706"/>
      <c r="PBM27" s="706" t="s">
        <v>1426</v>
      </c>
      <c r="PBN27" s="706"/>
      <c r="PBO27" s="706"/>
      <c r="PBP27" s="706"/>
      <c r="PBQ27" s="706"/>
      <c r="PBR27" s="706"/>
      <c r="PBS27" s="706"/>
      <c r="PBT27" s="706"/>
      <c r="PBU27" s="706" t="s">
        <v>1426</v>
      </c>
      <c r="PBV27" s="706"/>
      <c r="PBW27" s="706"/>
      <c r="PBX27" s="706"/>
      <c r="PBY27" s="706"/>
      <c r="PBZ27" s="706"/>
      <c r="PCA27" s="706"/>
      <c r="PCB27" s="706"/>
      <c r="PCC27" s="706" t="s">
        <v>1426</v>
      </c>
      <c r="PCD27" s="706"/>
      <c r="PCE27" s="706"/>
      <c r="PCF27" s="706"/>
      <c r="PCG27" s="706"/>
      <c r="PCH27" s="706"/>
      <c r="PCI27" s="706"/>
      <c r="PCJ27" s="706"/>
      <c r="PCK27" s="706" t="s">
        <v>1426</v>
      </c>
      <c r="PCL27" s="706"/>
      <c r="PCM27" s="706"/>
      <c r="PCN27" s="706"/>
      <c r="PCO27" s="706"/>
      <c r="PCP27" s="706"/>
      <c r="PCQ27" s="706"/>
      <c r="PCR27" s="706"/>
      <c r="PCS27" s="706" t="s">
        <v>1426</v>
      </c>
      <c r="PCT27" s="706"/>
      <c r="PCU27" s="706"/>
      <c r="PCV27" s="706"/>
      <c r="PCW27" s="706"/>
      <c r="PCX27" s="706"/>
      <c r="PCY27" s="706"/>
      <c r="PCZ27" s="706"/>
      <c r="PDA27" s="706" t="s">
        <v>1426</v>
      </c>
      <c r="PDB27" s="706"/>
      <c r="PDC27" s="706"/>
      <c r="PDD27" s="706"/>
      <c r="PDE27" s="706"/>
      <c r="PDF27" s="706"/>
      <c r="PDG27" s="706"/>
      <c r="PDH27" s="706"/>
      <c r="PDI27" s="706" t="s">
        <v>1426</v>
      </c>
      <c r="PDJ27" s="706"/>
      <c r="PDK27" s="706"/>
      <c r="PDL27" s="706"/>
      <c r="PDM27" s="706"/>
      <c r="PDN27" s="706"/>
      <c r="PDO27" s="706"/>
      <c r="PDP27" s="706"/>
      <c r="PDQ27" s="706" t="s">
        <v>1426</v>
      </c>
      <c r="PDR27" s="706"/>
      <c r="PDS27" s="706"/>
      <c r="PDT27" s="706"/>
      <c r="PDU27" s="706"/>
      <c r="PDV27" s="706"/>
      <c r="PDW27" s="706"/>
      <c r="PDX27" s="706"/>
      <c r="PDY27" s="706" t="s">
        <v>1426</v>
      </c>
      <c r="PDZ27" s="706"/>
      <c r="PEA27" s="706"/>
      <c r="PEB27" s="706"/>
      <c r="PEC27" s="706"/>
      <c r="PED27" s="706"/>
      <c r="PEE27" s="706"/>
      <c r="PEF27" s="706"/>
      <c r="PEG27" s="706" t="s">
        <v>1426</v>
      </c>
      <c r="PEH27" s="706"/>
      <c r="PEI27" s="706"/>
      <c r="PEJ27" s="706"/>
      <c r="PEK27" s="706"/>
      <c r="PEL27" s="706"/>
      <c r="PEM27" s="706"/>
      <c r="PEN27" s="706"/>
      <c r="PEO27" s="706" t="s">
        <v>1426</v>
      </c>
      <c r="PEP27" s="706"/>
      <c r="PEQ27" s="706"/>
      <c r="PER27" s="706"/>
      <c r="PES27" s="706"/>
      <c r="PET27" s="706"/>
      <c r="PEU27" s="706"/>
      <c r="PEV27" s="706"/>
      <c r="PEW27" s="706" t="s">
        <v>1426</v>
      </c>
      <c r="PEX27" s="706"/>
      <c r="PEY27" s="706"/>
      <c r="PEZ27" s="706"/>
      <c r="PFA27" s="706"/>
      <c r="PFB27" s="706"/>
      <c r="PFC27" s="706"/>
      <c r="PFD27" s="706"/>
      <c r="PFE27" s="706" t="s">
        <v>1426</v>
      </c>
      <c r="PFF27" s="706"/>
      <c r="PFG27" s="706"/>
      <c r="PFH27" s="706"/>
      <c r="PFI27" s="706"/>
      <c r="PFJ27" s="706"/>
      <c r="PFK27" s="706"/>
      <c r="PFL27" s="706"/>
      <c r="PFM27" s="706" t="s">
        <v>1426</v>
      </c>
      <c r="PFN27" s="706"/>
      <c r="PFO27" s="706"/>
      <c r="PFP27" s="706"/>
      <c r="PFQ27" s="706"/>
      <c r="PFR27" s="706"/>
      <c r="PFS27" s="706"/>
      <c r="PFT27" s="706"/>
      <c r="PFU27" s="706" t="s">
        <v>1426</v>
      </c>
      <c r="PFV27" s="706"/>
      <c r="PFW27" s="706"/>
      <c r="PFX27" s="706"/>
      <c r="PFY27" s="706"/>
      <c r="PFZ27" s="706"/>
      <c r="PGA27" s="706"/>
      <c r="PGB27" s="706"/>
      <c r="PGC27" s="706" t="s">
        <v>1426</v>
      </c>
      <c r="PGD27" s="706"/>
      <c r="PGE27" s="706"/>
      <c r="PGF27" s="706"/>
      <c r="PGG27" s="706"/>
      <c r="PGH27" s="706"/>
      <c r="PGI27" s="706"/>
      <c r="PGJ27" s="706"/>
      <c r="PGK27" s="706" t="s">
        <v>1426</v>
      </c>
      <c r="PGL27" s="706"/>
      <c r="PGM27" s="706"/>
      <c r="PGN27" s="706"/>
      <c r="PGO27" s="706"/>
      <c r="PGP27" s="706"/>
      <c r="PGQ27" s="706"/>
      <c r="PGR27" s="706"/>
      <c r="PGS27" s="706" t="s">
        <v>1426</v>
      </c>
      <c r="PGT27" s="706"/>
      <c r="PGU27" s="706"/>
      <c r="PGV27" s="706"/>
      <c r="PGW27" s="706"/>
      <c r="PGX27" s="706"/>
      <c r="PGY27" s="706"/>
      <c r="PGZ27" s="706"/>
      <c r="PHA27" s="706" t="s">
        <v>1426</v>
      </c>
      <c r="PHB27" s="706"/>
      <c r="PHC27" s="706"/>
      <c r="PHD27" s="706"/>
      <c r="PHE27" s="706"/>
      <c r="PHF27" s="706"/>
      <c r="PHG27" s="706"/>
      <c r="PHH27" s="706"/>
      <c r="PHI27" s="706" t="s">
        <v>1426</v>
      </c>
      <c r="PHJ27" s="706"/>
      <c r="PHK27" s="706"/>
      <c r="PHL27" s="706"/>
      <c r="PHM27" s="706"/>
      <c r="PHN27" s="706"/>
      <c r="PHO27" s="706"/>
      <c r="PHP27" s="706"/>
      <c r="PHQ27" s="706" t="s">
        <v>1426</v>
      </c>
      <c r="PHR27" s="706"/>
      <c r="PHS27" s="706"/>
      <c r="PHT27" s="706"/>
      <c r="PHU27" s="706"/>
      <c r="PHV27" s="706"/>
      <c r="PHW27" s="706"/>
      <c r="PHX27" s="706"/>
      <c r="PHY27" s="706" t="s">
        <v>1426</v>
      </c>
      <c r="PHZ27" s="706"/>
      <c r="PIA27" s="706"/>
      <c r="PIB27" s="706"/>
      <c r="PIC27" s="706"/>
      <c r="PID27" s="706"/>
      <c r="PIE27" s="706"/>
      <c r="PIF27" s="706"/>
      <c r="PIG27" s="706" t="s">
        <v>1426</v>
      </c>
      <c r="PIH27" s="706"/>
      <c r="PII27" s="706"/>
      <c r="PIJ27" s="706"/>
      <c r="PIK27" s="706"/>
      <c r="PIL27" s="706"/>
      <c r="PIM27" s="706"/>
      <c r="PIN27" s="706"/>
      <c r="PIO27" s="706" t="s">
        <v>1426</v>
      </c>
      <c r="PIP27" s="706"/>
      <c r="PIQ27" s="706"/>
      <c r="PIR27" s="706"/>
      <c r="PIS27" s="706"/>
      <c r="PIT27" s="706"/>
      <c r="PIU27" s="706"/>
      <c r="PIV27" s="706"/>
      <c r="PIW27" s="706" t="s">
        <v>1426</v>
      </c>
      <c r="PIX27" s="706"/>
      <c r="PIY27" s="706"/>
      <c r="PIZ27" s="706"/>
      <c r="PJA27" s="706"/>
      <c r="PJB27" s="706"/>
      <c r="PJC27" s="706"/>
      <c r="PJD27" s="706"/>
      <c r="PJE27" s="706" t="s">
        <v>1426</v>
      </c>
      <c r="PJF27" s="706"/>
      <c r="PJG27" s="706"/>
      <c r="PJH27" s="706"/>
      <c r="PJI27" s="706"/>
      <c r="PJJ27" s="706"/>
      <c r="PJK27" s="706"/>
      <c r="PJL27" s="706"/>
      <c r="PJM27" s="706" t="s">
        <v>1426</v>
      </c>
      <c r="PJN27" s="706"/>
      <c r="PJO27" s="706"/>
      <c r="PJP27" s="706"/>
      <c r="PJQ27" s="706"/>
      <c r="PJR27" s="706"/>
      <c r="PJS27" s="706"/>
      <c r="PJT27" s="706"/>
      <c r="PJU27" s="706" t="s">
        <v>1426</v>
      </c>
      <c r="PJV27" s="706"/>
      <c r="PJW27" s="706"/>
      <c r="PJX27" s="706"/>
      <c r="PJY27" s="706"/>
      <c r="PJZ27" s="706"/>
      <c r="PKA27" s="706"/>
      <c r="PKB27" s="706"/>
      <c r="PKC27" s="706" t="s">
        <v>1426</v>
      </c>
      <c r="PKD27" s="706"/>
      <c r="PKE27" s="706"/>
      <c r="PKF27" s="706"/>
      <c r="PKG27" s="706"/>
      <c r="PKH27" s="706"/>
      <c r="PKI27" s="706"/>
      <c r="PKJ27" s="706"/>
      <c r="PKK27" s="706" t="s">
        <v>1426</v>
      </c>
      <c r="PKL27" s="706"/>
      <c r="PKM27" s="706"/>
      <c r="PKN27" s="706"/>
      <c r="PKO27" s="706"/>
      <c r="PKP27" s="706"/>
      <c r="PKQ27" s="706"/>
      <c r="PKR27" s="706"/>
      <c r="PKS27" s="706" t="s">
        <v>1426</v>
      </c>
      <c r="PKT27" s="706"/>
      <c r="PKU27" s="706"/>
      <c r="PKV27" s="706"/>
      <c r="PKW27" s="706"/>
      <c r="PKX27" s="706"/>
      <c r="PKY27" s="706"/>
      <c r="PKZ27" s="706"/>
      <c r="PLA27" s="706" t="s">
        <v>1426</v>
      </c>
      <c r="PLB27" s="706"/>
      <c r="PLC27" s="706"/>
      <c r="PLD27" s="706"/>
      <c r="PLE27" s="706"/>
      <c r="PLF27" s="706"/>
      <c r="PLG27" s="706"/>
      <c r="PLH27" s="706"/>
      <c r="PLI27" s="706" t="s">
        <v>1426</v>
      </c>
      <c r="PLJ27" s="706"/>
      <c r="PLK27" s="706"/>
      <c r="PLL27" s="706"/>
      <c r="PLM27" s="706"/>
      <c r="PLN27" s="706"/>
      <c r="PLO27" s="706"/>
      <c r="PLP27" s="706"/>
      <c r="PLQ27" s="706" t="s">
        <v>1426</v>
      </c>
      <c r="PLR27" s="706"/>
      <c r="PLS27" s="706"/>
      <c r="PLT27" s="706"/>
      <c r="PLU27" s="706"/>
      <c r="PLV27" s="706"/>
      <c r="PLW27" s="706"/>
      <c r="PLX27" s="706"/>
      <c r="PLY27" s="706" t="s">
        <v>1426</v>
      </c>
      <c r="PLZ27" s="706"/>
      <c r="PMA27" s="706"/>
      <c r="PMB27" s="706"/>
      <c r="PMC27" s="706"/>
      <c r="PMD27" s="706"/>
      <c r="PME27" s="706"/>
      <c r="PMF27" s="706"/>
      <c r="PMG27" s="706" t="s">
        <v>1426</v>
      </c>
      <c r="PMH27" s="706"/>
      <c r="PMI27" s="706"/>
      <c r="PMJ27" s="706"/>
      <c r="PMK27" s="706"/>
      <c r="PML27" s="706"/>
      <c r="PMM27" s="706"/>
      <c r="PMN27" s="706"/>
      <c r="PMO27" s="706" t="s">
        <v>1426</v>
      </c>
      <c r="PMP27" s="706"/>
      <c r="PMQ27" s="706"/>
      <c r="PMR27" s="706"/>
      <c r="PMS27" s="706"/>
      <c r="PMT27" s="706"/>
      <c r="PMU27" s="706"/>
      <c r="PMV27" s="706"/>
      <c r="PMW27" s="706" t="s">
        <v>1426</v>
      </c>
      <c r="PMX27" s="706"/>
      <c r="PMY27" s="706"/>
      <c r="PMZ27" s="706"/>
      <c r="PNA27" s="706"/>
      <c r="PNB27" s="706"/>
      <c r="PNC27" s="706"/>
      <c r="PND27" s="706"/>
      <c r="PNE27" s="706" t="s">
        <v>1426</v>
      </c>
      <c r="PNF27" s="706"/>
      <c r="PNG27" s="706"/>
      <c r="PNH27" s="706"/>
      <c r="PNI27" s="706"/>
      <c r="PNJ27" s="706"/>
      <c r="PNK27" s="706"/>
      <c r="PNL27" s="706"/>
      <c r="PNM27" s="706" t="s">
        <v>1426</v>
      </c>
      <c r="PNN27" s="706"/>
      <c r="PNO27" s="706"/>
      <c r="PNP27" s="706"/>
      <c r="PNQ27" s="706"/>
      <c r="PNR27" s="706"/>
      <c r="PNS27" s="706"/>
      <c r="PNT27" s="706"/>
      <c r="PNU27" s="706" t="s">
        <v>1426</v>
      </c>
      <c r="PNV27" s="706"/>
      <c r="PNW27" s="706"/>
      <c r="PNX27" s="706"/>
      <c r="PNY27" s="706"/>
      <c r="PNZ27" s="706"/>
      <c r="POA27" s="706"/>
      <c r="POB27" s="706"/>
      <c r="POC27" s="706" t="s">
        <v>1426</v>
      </c>
      <c r="POD27" s="706"/>
      <c r="POE27" s="706"/>
      <c r="POF27" s="706"/>
      <c r="POG27" s="706"/>
      <c r="POH27" s="706"/>
      <c r="POI27" s="706"/>
      <c r="POJ27" s="706"/>
      <c r="POK27" s="706" t="s">
        <v>1426</v>
      </c>
      <c r="POL27" s="706"/>
      <c r="POM27" s="706"/>
      <c r="PON27" s="706"/>
      <c r="POO27" s="706"/>
      <c r="POP27" s="706"/>
      <c r="POQ27" s="706"/>
      <c r="POR27" s="706"/>
      <c r="POS27" s="706" t="s">
        <v>1426</v>
      </c>
      <c r="POT27" s="706"/>
      <c r="POU27" s="706"/>
      <c r="POV27" s="706"/>
      <c r="POW27" s="706"/>
      <c r="POX27" s="706"/>
      <c r="POY27" s="706"/>
      <c r="POZ27" s="706"/>
      <c r="PPA27" s="706" t="s">
        <v>1426</v>
      </c>
      <c r="PPB27" s="706"/>
      <c r="PPC27" s="706"/>
      <c r="PPD27" s="706"/>
      <c r="PPE27" s="706"/>
      <c r="PPF27" s="706"/>
      <c r="PPG27" s="706"/>
      <c r="PPH27" s="706"/>
      <c r="PPI27" s="706" t="s">
        <v>1426</v>
      </c>
      <c r="PPJ27" s="706"/>
      <c r="PPK27" s="706"/>
      <c r="PPL27" s="706"/>
      <c r="PPM27" s="706"/>
      <c r="PPN27" s="706"/>
      <c r="PPO27" s="706"/>
      <c r="PPP27" s="706"/>
      <c r="PPQ27" s="706" t="s">
        <v>1426</v>
      </c>
      <c r="PPR27" s="706"/>
      <c r="PPS27" s="706"/>
      <c r="PPT27" s="706"/>
      <c r="PPU27" s="706"/>
      <c r="PPV27" s="706"/>
      <c r="PPW27" s="706"/>
      <c r="PPX27" s="706"/>
      <c r="PPY27" s="706" t="s">
        <v>1426</v>
      </c>
      <c r="PPZ27" s="706"/>
      <c r="PQA27" s="706"/>
      <c r="PQB27" s="706"/>
      <c r="PQC27" s="706"/>
      <c r="PQD27" s="706"/>
      <c r="PQE27" s="706"/>
      <c r="PQF27" s="706"/>
      <c r="PQG27" s="706" t="s">
        <v>1426</v>
      </c>
      <c r="PQH27" s="706"/>
      <c r="PQI27" s="706"/>
      <c r="PQJ27" s="706"/>
      <c r="PQK27" s="706"/>
      <c r="PQL27" s="706"/>
      <c r="PQM27" s="706"/>
      <c r="PQN27" s="706"/>
      <c r="PQO27" s="706" t="s">
        <v>1426</v>
      </c>
      <c r="PQP27" s="706"/>
      <c r="PQQ27" s="706"/>
      <c r="PQR27" s="706"/>
      <c r="PQS27" s="706"/>
      <c r="PQT27" s="706"/>
      <c r="PQU27" s="706"/>
      <c r="PQV27" s="706"/>
      <c r="PQW27" s="706" t="s">
        <v>1426</v>
      </c>
      <c r="PQX27" s="706"/>
      <c r="PQY27" s="706"/>
      <c r="PQZ27" s="706"/>
      <c r="PRA27" s="706"/>
      <c r="PRB27" s="706"/>
      <c r="PRC27" s="706"/>
      <c r="PRD27" s="706"/>
      <c r="PRE27" s="706" t="s">
        <v>1426</v>
      </c>
      <c r="PRF27" s="706"/>
      <c r="PRG27" s="706"/>
      <c r="PRH27" s="706"/>
      <c r="PRI27" s="706"/>
      <c r="PRJ27" s="706"/>
      <c r="PRK27" s="706"/>
      <c r="PRL27" s="706"/>
      <c r="PRM27" s="706" t="s">
        <v>1426</v>
      </c>
      <c r="PRN27" s="706"/>
      <c r="PRO27" s="706"/>
      <c r="PRP27" s="706"/>
      <c r="PRQ27" s="706"/>
      <c r="PRR27" s="706"/>
      <c r="PRS27" s="706"/>
      <c r="PRT27" s="706"/>
      <c r="PRU27" s="706" t="s">
        <v>1426</v>
      </c>
      <c r="PRV27" s="706"/>
      <c r="PRW27" s="706"/>
      <c r="PRX27" s="706"/>
      <c r="PRY27" s="706"/>
      <c r="PRZ27" s="706"/>
      <c r="PSA27" s="706"/>
      <c r="PSB27" s="706"/>
      <c r="PSC27" s="706" t="s">
        <v>1426</v>
      </c>
      <c r="PSD27" s="706"/>
      <c r="PSE27" s="706"/>
      <c r="PSF27" s="706"/>
      <c r="PSG27" s="706"/>
      <c r="PSH27" s="706"/>
      <c r="PSI27" s="706"/>
      <c r="PSJ27" s="706"/>
      <c r="PSK27" s="706" t="s">
        <v>1426</v>
      </c>
      <c r="PSL27" s="706"/>
      <c r="PSM27" s="706"/>
      <c r="PSN27" s="706"/>
      <c r="PSO27" s="706"/>
      <c r="PSP27" s="706"/>
      <c r="PSQ27" s="706"/>
      <c r="PSR27" s="706"/>
      <c r="PSS27" s="706" t="s">
        <v>1426</v>
      </c>
      <c r="PST27" s="706"/>
      <c r="PSU27" s="706"/>
      <c r="PSV27" s="706"/>
      <c r="PSW27" s="706"/>
      <c r="PSX27" s="706"/>
      <c r="PSY27" s="706"/>
      <c r="PSZ27" s="706"/>
      <c r="PTA27" s="706" t="s">
        <v>1426</v>
      </c>
      <c r="PTB27" s="706"/>
      <c r="PTC27" s="706"/>
      <c r="PTD27" s="706"/>
      <c r="PTE27" s="706"/>
      <c r="PTF27" s="706"/>
      <c r="PTG27" s="706"/>
      <c r="PTH27" s="706"/>
      <c r="PTI27" s="706" t="s">
        <v>1426</v>
      </c>
      <c r="PTJ27" s="706"/>
      <c r="PTK27" s="706"/>
      <c r="PTL27" s="706"/>
      <c r="PTM27" s="706"/>
      <c r="PTN27" s="706"/>
      <c r="PTO27" s="706"/>
      <c r="PTP27" s="706"/>
      <c r="PTQ27" s="706" t="s">
        <v>1426</v>
      </c>
      <c r="PTR27" s="706"/>
      <c r="PTS27" s="706"/>
      <c r="PTT27" s="706"/>
      <c r="PTU27" s="706"/>
      <c r="PTV27" s="706"/>
      <c r="PTW27" s="706"/>
      <c r="PTX27" s="706"/>
      <c r="PTY27" s="706" t="s">
        <v>1426</v>
      </c>
      <c r="PTZ27" s="706"/>
      <c r="PUA27" s="706"/>
      <c r="PUB27" s="706"/>
      <c r="PUC27" s="706"/>
      <c r="PUD27" s="706"/>
      <c r="PUE27" s="706"/>
      <c r="PUF27" s="706"/>
      <c r="PUG27" s="706" t="s">
        <v>1426</v>
      </c>
      <c r="PUH27" s="706"/>
      <c r="PUI27" s="706"/>
      <c r="PUJ27" s="706"/>
      <c r="PUK27" s="706"/>
      <c r="PUL27" s="706"/>
      <c r="PUM27" s="706"/>
      <c r="PUN27" s="706"/>
      <c r="PUO27" s="706" t="s">
        <v>1426</v>
      </c>
      <c r="PUP27" s="706"/>
      <c r="PUQ27" s="706"/>
      <c r="PUR27" s="706"/>
      <c r="PUS27" s="706"/>
      <c r="PUT27" s="706"/>
      <c r="PUU27" s="706"/>
      <c r="PUV27" s="706"/>
      <c r="PUW27" s="706" t="s">
        <v>1426</v>
      </c>
      <c r="PUX27" s="706"/>
      <c r="PUY27" s="706"/>
      <c r="PUZ27" s="706"/>
      <c r="PVA27" s="706"/>
      <c r="PVB27" s="706"/>
      <c r="PVC27" s="706"/>
      <c r="PVD27" s="706"/>
      <c r="PVE27" s="706" t="s">
        <v>1426</v>
      </c>
      <c r="PVF27" s="706"/>
      <c r="PVG27" s="706"/>
      <c r="PVH27" s="706"/>
      <c r="PVI27" s="706"/>
      <c r="PVJ27" s="706"/>
      <c r="PVK27" s="706"/>
      <c r="PVL27" s="706"/>
      <c r="PVM27" s="706" t="s">
        <v>1426</v>
      </c>
      <c r="PVN27" s="706"/>
      <c r="PVO27" s="706"/>
      <c r="PVP27" s="706"/>
      <c r="PVQ27" s="706"/>
      <c r="PVR27" s="706"/>
      <c r="PVS27" s="706"/>
      <c r="PVT27" s="706"/>
      <c r="PVU27" s="706" t="s">
        <v>1426</v>
      </c>
      <c r="PVV27" s="706"/>
      <c r="PVW27" s="706"/>
      <c r="PVX27" s="706"/>
      <c r="PVY27" s="706"/>
      <c r="PVZ27" s="706"/>
      <c r="PWA27" s="706"/>
      <c r="PWB27" s="706"/>
      <c r="PWC27" s="706" t="s">
        <v>1426</v>
      </c>
      <c r="PWD27" s="706"/>
      <c r="PWE27" s="706"/>
      <c r="PWF27" s="706"/>
      <c r="PWG27" s="706"/>
      <c r="PWH27" s="706"/>
      <c r="PWI27" s="706"/>
      <c r="PWJ27" s="706"/>
      <c r="PWK27" s="706" t="s">
        <v>1426</v>
      </c>
      <c r="PWL27" s="706"/>
      <c r="PWM27" s="706"/>
      <c r="PWN27" s="706"/>
      <c r="PWO27" s="706"/>
      <c r="PWP27" s="706"/>
      <c r="PWQ27" s="706"/>
      <c r="PWR27" s="706"/>
      <c r="PWS27" s="706" t="s">
        <v>1426</v>
      </c>
      <c r="PWT27" s="706"/>
      <c r="PWU27" s="706"/>
      <c r="PWV27" s="706"/>
      <c r="PWW27" s="706"/>
      <c r="PWX27" s="706"/>
      <c r="PWY27" s="706"/>
      <c r="PWZ27" s="706"/>
      <c r="PXA27" s="706" t="s">
        <v>1426</v>
      </c>
      <c r="PXB27" s="706"/>
      <c r="PXC27" s="706"/>
      <c r="PXD27" s="706"/>
      <c r="PXE27" s="706"/>
      <c r="PXF27" s="706"/>
      <c r="PXG27" s="706"/>
      <c r="PXH27" s="706"/>
      <c r="PXI27" s="706" t="s">
        <v>1426</v>
      </c>
      <c r="PXJ27" s="706"/>
      <c r="PXK27" s="706"/>
      <c r="PXL27" s="706"/>
      <c r="PXM27" s="706"/>
      <c r="PXN27" s="706"/>
      <c r="PXO27" s="706"/>
      <c r="PXP27" s="706"/>
      <c r="PXQ27" s="706" t="s">
        <v>1426</v>
      </c>
      <c r="PXR27" s="706"/>
      <c r="PXS27" s="706"/>
      <c r="PXT27" s="706"/>
      <c r="PXU27" s="706"/>
      <c r="PXV27" s="706"/>
      <c r="PXW27" s="706"/>
      <c r="PXX27" s="706"/>
      <c r="PXY27" s="706" t="s">
        <v>1426</v>
      </c>
      <c r="PXZ27" s="706"/>
      <c r="PYA27" s="706"/>
      <c r="PYB27" s="706"/>
      <c r="PYC27" s="706"/>
      <c r="PYD27" s="706"/>
      <c r="PYE27" s="706"/>
      <c r="PYF27" s="706"/>
      <c r="PYG27" s="706" t="s">
        <v>1426</v>
      </c>
      <c r="PYH27" s="706"/>
      <c r="PYI27" s="706"/>
      <c r="PYJ27" s="706"/>
      <c r="PYK27" s="706"/>
      <c r="PYL27" s="706"/>
      <c r="PYM27" s="706"/>
      <c r="PYN27" s="706"/>
      <c r="PYO27" s="706" t="s">
        <v>1426</v>
      </c>
      <c r="PYP27" s="706"/>
      <c r="PYQ27" s="706"/>
      <c r="PYR27" s="706"/>
      <c r="PYS27" s="706"/>
      <c r="PYT27" s="706"/>
      <c r="PYU27" s="706"/>
      <c r="PYV27" s="706"/>
      <c r="PYW27" s="706" t="s">
        <v>1426</v>
      </c>
      <c r="PYX27" s="706"/>
      <c r="PYY27" s="706"/>
      <c r="PYZ27" s="706"/>
      <c r="PZA27" s="706"/>
      <c r="PZB27" s="706"/>
      <c r="PZC27" s="706"/>
      <c r="PZD27" s="706"/>
      <c r="PZE27" s="706" t="s">
        <v>1426</v>
      </c>
      <c r="PZF27" s="706"/>
      <c r="PZG27" s="706"/>
      <c r="PZH27" s="706"/>
      <c r="PZI27" s="706"/>
      <c r="PZJ27" s="706"/>
      <c r="PZK27" s="706"/>
      <c r="PZL27" s="706"/>
      <c r="PZM27" s="706" t="s">
        <v>1426</v>
      </c>
      <c r="PZN27" s="706"/>
      <c r="PZO27" s="706"/>
      <c r="PZP27" s="706"/>
      <c r="PZQ27" s="706"/>
      <c r="PZR27" s="706"/>
      <c r="PZS27" s="706"/>
      <c r="PZT27" s="706"/>
      <c r="PZU27" s="706" t="s">
        <v>1426</v>
      </c>
      <c r="PZV27" s="706"/>
      <c r="PZW27" s="706"/>
      <c r="PZX27" s="706"/>
      <c r="PZY27" s="706"/>
      <c r="PZZ27" s="706"/>
      <c r="QAA27" s="706"/>
      <c r="QAB27" s="706"/>
      <c r="QAC27" s="706" t="s">
        <v>1426</v>
      </c>
      <c r="QAD27" s="706"/>
      <c r="QAE27" s="706"/>
      <c r="QAF27" s="706"/>
      <c r="QAG27" s="706"/>
      <c r="QAH27" s="706"/>
      <c r="QAI27" s="706"/>
      <c r="QAJ27" s="706"/>
      <c r="QAK27" s="706" t="s">
        <v>1426</v>
      </c>
      <c r="QAL27" s="706"/>
      <c r="QAM27" s="706"/>
      <c r="QAN27" s="706"/>
      <c r="QAO27" s="706"/>
      <c r="QAP27" s="706"/>
      <c r="QAQ27" s="706"/>
      <c r="QAR27" s="706"/>
      <c r="QAS27" s="706" t="s">
        <v>1426</v>
      </c>
      <c r="QAT27" s="706"/>
      <c r="QAU27" s="706"/>
      <c r="QAV27" s="706"/>
      <c r="QAW27" s="706"/>
      <c r="QAX27" s="706"/>
      <c r="QAY27" s="706"/>
      <c r="QAZ27" s="706"/>
      <c r="QBA27" s="706" t="s">
        <v>1426</v>
      </c>
      <c r="QBB27" s="706"/>
      <c r="QBC27" s="706"/>
      <c r="QBD27" s="706"/>
      <c r="QBE27" s="706"/>
      <c r="QBF27" s="706"/>
      <c r="QBG27" s="706"/>
      <c r="QBH27" s="706"/>
      <c r="QBI27" s="706" t="s">
        <v>1426</v>
      </c>
      <c r="QBJ27" s="706"/>
      <c r="QBK27" s="706"/>
      <c r="QBL27" s="706"/>
      <c r="QBM27" s="706"/>
      <c r="QBN27" s="706"/>
      <c r="QBO27" s="706"/>
      <c r="QBP27" s="706"/>
      <c r="QBQ27" s="706" t="s">
        <v>1426</v>
      </c>
      <c r="QBR27" s="706"/>
      <c r="QBS27" s="706"/>
      <c r="QBT27" s="706"/>
      <c r="QBU27" s="706"/>
      <c r="QBV27" s="706"/>
      <c r="QBW27" s="706"/>
      <c r="QBX27" s="706"/>
      <c r="QBY27" s="706" t="s">
        <v>1426</v>
      </c>
      <c r="QBZ27" s="706"/>
      <c r="QCA27" s="706"/>
      <c r="QCB27" s="706"/>
      <c r="QCC27" s="706"/>
      <c r="QCD27" s="706"/>
      <c r="QCE27" s="706"/>
      <c r="QCF27" s="706"/>
      <c r="QCG27" s="706" t="s">
        <v>1426</v>
      </c>
      <c r="QCH27" s="706"/>
      <c r="QCI27" s="706"/>
      <c r="QCJ27" s="706"/>
      <c r="QCK27" s="706"/>
      <c r="QCL27" s="706"/>
      <c r="QCM27" s="706"/>
      <c r="QCN27" s="706"/>
      <c r="QCO27" s="706" t="s">
        <v>1426</v>
      </c>
      <c r="QCP27" s="706"/>
      <c r="QCQ27" s="706"/>
      <c r="QCR27" s="706"/>
      <c r="QCS27" s="706"/>
      <c r="QCT27" s="706"/>
      <c r="QCU27" s="706"/>
      <c r="QCV27" s="706"/>
      <c r="QCW27" s="706" t="s">
        <v>1426</v>
      </c>
      <c r="QCX27" s="706"/>
      <c r="QCY27" s="706"/>
      <c r="QCZ27" s="706"/>
      <c r="QDA27" s="706"/>
      <c r="QDB27" s="706"/>
      <c r="QDC27" s="706"/>
      <c r="QDD27" s="706"/>
      <c r="QDE27" s="706" t="s">
        <v>1426</v>
      </c>
      <c r="QDF27" s="706"/>
      <c r="QDG27" s="706"/>
      <c r="QDH27" s="706"/>
      <c r="QDI27" s="706"/>
      <c r="QDJ27" s="706"/>
      <c r="QDK27" s="706"/>
      <c r="QDL27" s="706"/>
      <c r="QDM27" s="706" t="s">
        <v>1426</v>
      </c>
      <c r="QDN27" s="706"/>
      <c r="QDO27" s="706"/>
      <c r="QDP27" s="706"/>
      <c r="QDQ27" s="706"/>
      <c r="QDR27" s="706"/>
      <c r="QDS27" s="706"/>
      <c r="QDT27" s="706"/>
      <c r="QDU27" s="706" t="s">
        <v>1426</v>
      </c>
      <c r="QDV27" s="706"/>
      <c r="QDW27" s="706"/>
      <c r="QDX27" s="706"/>
      <c r="QDY27" s="706"/>
      <c r="QDZ27" s="706"/>
      <c r="QEA27" s="706"/>
      <c r="QEB27" s="706"/>
      <c r="QEC27" s="706" t="s">
        <v>1426</v>
      </c>
      <c r="QED27" s="706"/>
      <c r="QEE27" s="706"/>
      <c r="QEF27" s="706"/>
      <c r="QEG27" s="706"/>
      <c r="QEH27" s="706"/>
      <c r="QEI27" s="706"/>
      <c r="QEJ27" s="706"/>
      <c r="QEK27" s="706" t="s">
        <v>1426</v>
      </c>
      <c r="QEL27" s="706"/>
      <c r="QEM27" s="706"/>
      <c r="QEN27" s="706"/>
      <c r="QEO27" s="706"/>
      <c r="QEP27" s="706"/>
      <c r="QEQ27" s="706"/>
      <c r="QER27" s="706"/>
      <c r="QES27" s="706" t="s">
        <v>1426</v>
      </c>
      <c r="QET27" s="706"/>
      <c r="QEU27" s="706"/>
      <c r="QEV27" s="706"/>
      <c r="QEW27" s="706"/>
      <c r="QEX27" s="706"/>
      <c r="QEY27" s="706"/>
      <c r="QEZ27" s="706"/>
      <c r="QFA27" s="706" t="s">
        <v>1426</v>
      </c>
      <c r="QFB27" s="706"/>
      <c r="QFC27" s="706"/>
      <c r="QFD27" s="706"/>
      <c r="QFE27" s="706"/>
      <c r="QFF27" s="706"/>
      <c r="QFG27" s="706"/>
      <c r="QFH27" s="706"/>
      <c r="QFI27" s="706" t="s">
        <v>1426</v>
      </c>
      <c r="QFJ27" s="706"/>
      <c r="QFK27" s="706"/>
      <c r="QFL27" s="706"/>
      <c r="QFM27" s="706"/>
      <c r="QFN27" s="706"/>
      <c r="QFO27" s="706"/>
      <c r="QFP27" s="706"/>
      <c r="QFQ27" s="706" t="s">
        <v>1426</v>
      </c>
      <c r="QFR27" s="706"/>
      <c r="QFS27" s="706"/>
      <c r="QFT27" s="706"/>
      <c r="QFU27" s="706"/>
      <c r="QFV27" s="706"/>
      <c r="QFW27" s="706"/>
      <c r="QFX27" s="706"/>
      <c r="QFY27" s="706" t="s">
        <v>1426</v>
      </c>
      <c r="QFZ27" s="706"/>
      <c r="QGA27" s="706"/>
      <c r="QGB27" s="706"/>
      <c r="QGC27" s="706"/>
      <c r="QGD27" s="706"/>
      <c r="QGE27" s="706"/>
      <c r="QGF27" s="706"/>
      <c r="QGG27" s="706" t="s">
        <v>1426</v>
      </c>
      <c r="QGH27" s="706"/>
      <c r="QGI27" s="706"/>
      <c r="QGJ27" s="706"/>
      <c r="QGK27" s="706"/>
      <c r="QGL27" s="706"/>
      <c r="QGM27" s="706"/>
      <c r="QGN27" s="706"/>
      <c r="QGO27" s="706" t="s">
        <v>1426</v>
      </c>
      <c r="QGP27" s="706"/>
      <c r="QGQ27" s="706"/>
      <c r="QGR27" s="706"/>
      <c r="QGS27" s="706"/>
      <c r="QGT27" s="706"/>
      <c r="QGU27" s="706"/>
      <c r="QGV27" s="706"/>
      <c r="QGW27" s="706" t="s">
        <v>1426</v>
      </c>
      <c r="QGX27" s="706"/>
      <c r="QGY27" s="706"/>
      <c r="QGZ27" s="706"/>
      <c r="QHA27" s="706"/>
      <c r="QHB27" s="706"/>
      <c r="QHC27" s="706"/>
      <c r="QHD27" s="706"/>
      <c r="QHE27" s="706" t="s">
        <v>1426</v>
      </c>
      <c r="QHF27" s="706"/>
      <c r="QHG27" s="706"/>
      <c r="QHH27" s="706"/>
      <c r="QHI27" s="706"/>
      <c r="QHJ27" s="706"/>
      <c r="QHK27" s="706"/>
      <c r="QHL27" s="706"/>
      <c r="QHM27" s="706" t="s">
        <v>1426</v>
      </c>
      <c r="QHN27" s="706"/>
      <c r="QHO27" s="706"/>
      <c r="QHP27" s="706"/>
      <c r="QHQ27" s="706"/>
      <c r="QHR27" s="706"/>
      <c r="QHS27" s="706"/>
      <c r="QHT27" s="706"/>
      <c r="QHU27" s="706" t="s">
        <v>1426</v>
      </c>
      <c r="QHV27" s="706"/>
      <c r="QHW27" s="706"/>
      <c r="QHX27" s="706"/>
      <c r="QHY27" s="706"/>
      <c r="QHZ27" s="706"/>
      <c r="QIA27" s="706"/>
      <c r="QIB27" s="706"/>
      <c r="QIC27" s="706" t="s">
        <v>1426</v>
      </c>
      <c r="QID27" s="706"/>
      <c r="QIE27" s="706"/>
      <c r="QIF27" s="706"/>
      <c r="QIG27" s="706"/>
      <c r="QIH27" s="706"/>
      <c r="QII27" s="706"/>
      <c r="QIJ27" s="706"/>
      <c r="QIK27" s="706" t="s">
        <v>1426</v>
      </c>
      <c r="QIL27" s="706"/>
      <c r="QIM27" s="706"/>
      <c r="QIN27" s="706"/>
      <c r="QIO27" s="706"/>
      <c r="QIP27" s="706"/>
      <c r="QIQ27" s="706"/>
      <c r="QIR27" s="706"/>
      <c r="QIS27" s="706" t="s">
        <v>1426</v>
      </c>
      <c r="QIT27" s="706"/>
      <c r="QIU27" s="706"/>
      <c r="QIV27" s="706"/>
      <c r="QIW27" s="706"/>
      <c r="QIX27" s="706"/>
      <c r="QIY27" s="706"/>
      <c r="QIZ27" s="706"/>
      <c r="QJA27" s="706" t="s">
        <v>1426</v>
      </c>
      <c r="QJB27" s="706"/>
      <c r="QJC27" s="706"/>
      <c r="QJD27" s="706"/>
      <c r="QJE27" s="706"/>
      <c r="QJF27" s="706"/>
      <c r="QJG27" s="706"/>
      <c r="QJH27" s="706"/>
      <c r="QJI27" s="706" t="s">
        <v>1426</v>
      </c>
      <c r="QJJ27" s="706"/>
      <c r="QJK27" s="706"/>
      <c r="QJL27" s="706"/>
      <c r="QJM27" s="706"/>
      <c r="QJN27" s="706"/>
      <c r="QJO27" s="706"/>
      <c r="QJP27" s="706"/>
      <c r="QJQ27" s="706" t="s">
        <v>1426</v>
      </c>
      <c r="QJR27" s="706"/>
      <c r="QJS27" s="706"/>
      <c r="QJT27" s="706"/>
      <c r="QJU27" s="706"/>
      <c r="QJV27" s="706"/>
      <c r="QJW27" s="706"/>
      <c r="QJX27" s="706"/>
      <c r="QJY27" s="706" t="s">
        <v>1426</v>
      </c>
      <c r="QJZ27" s="706"/>
      <c r="QKA27" s="706"/>
      <c r="QKB27" s="706"/>
      <c r="QKC27" s="706"/>
      <c r="QKD27" s="706"/>
      <c r="QKE27" s="706"/>
      <c r="QKF27" s="706"/>
      <c r="QKG27" s="706" t="s">
        <v>1426</v>
      </c>
      <c r="QKH27" s="706"/>
      <c r="QKI27" s="706"/>
      <c r="QKJ27" s="706"/>
      <c r="QKK27" s="706"/>
      <c r="QKL27" s="706"/>
      <c r="QKM27" s="706"/>
      <c r="QKN27" s="706"/>
      <c r="QKO27" s="706" t="s">
        <v>1426</v>
      </c>
      <c r="QKP27" s="706"/>
      <c r="QKQ27" s="706"/>
      <c r="QKR27" s="706"/>
      <c r="QKS27" s="706"/>
      <c r="QKT27" s="706"/>
      <c r="QKU27" s="706"/>
      <c r="QKV27" s="706"/>
      <c r="QKW27" s="706" t="s">
        <v>1426</v>
      </c>
      <c r="QKX27" s="706"/>
      <c r="QKY27" s="706"/>
      <c r="QKZ27" s="706"/>
      <c r="QLA27" s="706"/>
      <c r="QLB27" s="706"/>
      <c r="QLC27" s="706"/>
      <c r="QLD27" s="706"/>
      <c r="QLE27" s="706" t="s">
        <v>1426</v>
      </c>
      <c r="QLF27" s="706"/>
      <c r="QLG27" s="706"/>
      <c r="QLH27" s="706"/>
      <c r="QLI27" s="706"/>
      <c r="QLJ27" s="706"/>
      <c r="QLK27" s="706"/>
      <c r="QLL27" s="706"/>
      <c r="QLM27" s="706" t="s">
        <v>1426</v>
      </c>
      <c r="QLN27" s="706"/>
      <c r="QLO27" s="706"/>
      <c r="QLP27" s="706"/>
      <c r="QLQ27" s="706"/>
      <c r="QLR27" s="706"/>
      <c r="QLS27" s="706"/>
      <c r="QLT27" s="706"/>
      <c r="QLU27" s="706" t="s">
        <v>1426</v>
      </c>
      <c r="QLV27" s="706"/>
      <c r="QLW27" s="706"/>
      <c r="QLX27" s="706"/>
      <c r="QLY27" s="706"/>
      <c r="QLZ27" s="706"/>
      <c r="QMA27" s="706"/>
      <c r="QMB27" s="706"/>
      <c r="QMC27" s="706" t="s">
        <v>1426</v>
      </c>
      <c r="QMD27" s="706"/>
      <c r="QME27" s="706"/>
      <c r="QMF27" s="706"/>
      <c r="QMG27" s="706"/>
      <c r="QMH27" s="706"/>
      <c r="QMI27" s="706"/>
      <c r="QMJ27" s="706"/>
      <c r="QMK27" s="706" t="s">
        <v>1426</v>
      </c>
      <c r="QML27" s="706"/>
      <c r="QMM27" s="706"/>
      <c r="QMN27" s="706"/>
      <c r="QMO27" s="706"/>
      <c r="QMP27" s="706"/>
      <c r="QMQ27" s="706"/>
      <c r="QMR27" s="706"/>
      <c r="QMS27" s="706" t="s">
        <v>1426</v>
      </c>
      <c r="QMT27" s="706"/>
      <c r="QMU27" s="706"/>
      <c r="QMV27" s="706"/>
      <c r="QMW27" s="706"/>
      <c r="QMX27" s="706"/>
      <c r="QMY27" s="706"/>
      <c r="QMZ27" s="706"/>
      <c r="QNA27" s="706" t="s">
        <v>1426</v>
      </c>
      <c r="QNB27" s="706"/>
      <c r="QNC27" s="706"/>
      <c r="QND27" s="706"/>
      <c r="QNE27" s="706"/>
      <c r="QNF27" s="706"/>
      <c r="QNG27" s="706"/>
      <c r="QNH27" s="706"/>
      <c r="QNI27" s="706" t="s">
        <v>1426</v>
      </c>
      <c r="QNJ27" s="706"/>
      <c r="QNK27" s="706"/>
      <c r="QNL27" s="706"/>
      <c r="QNM27" s="706"/>
      <c r="QNN27" s="706"/>
      <c r="QNO27" s="706"/>
      <c r="QNP27" s="706"/>
      <c r="QNQ27" s="706" t="s">
        <v>1426</v>
      </c>
      <c r="QNR27" s="706"/>
      <c r="QNS27" s="706"/>
      <c r="QNT27" s="706"/>
      <c r="QNU27" s="706"/>
      <c r="QNV27" s="706"/>
      <c r="QNW27" s="706"/>
      <c r="QNX27" s="706"/>
      <c r="QNY27" s="706" t="s">
        <v>1426</v>
      </c>
      <c r="QNZ27" s="706"/>
      <c r="QOA27" s="706"/>
      <c r="QOB27" s="706"/>
      <c r="QOC27" s="706"/>
      <c r="QOD27" s="706"/>
      <c r="QOE27" s="706"/>
      <c r="QOF27" s="706"/>
      <c r="QOG27" s="706" t="s">
        <v>1426</v>
      </c>
      <c r="QOH27" s="706"/>
      <c r="QOI27" s="706"/>
      <c r="QOJ27" s="706"/>
      <c r="QOK27" s="706"/>
      <c r="QOL27" s="706"/>
      <c r="QOM27" s="706"/>
      <c r="QON27" s="706"/>
      <c r="QOO27" s="706" t="s">
        <v>1426</v>
      </c>
      <c r="QOP27" s="706"/>
      <c r="QOQ27" s="706"/>
      <c r="QOR27" s="706"/>
      <c r="QOS27" s="706"/>
      <c r="QOT27" s="706"/>
      <c r="QOU27" s="706"/>
      <c r="QOV27" s="706"/>
      <c r="QOW27" s="706" t="s">
        <v>1426</v>
      </c>
      <c r="QOX27" s="706"/>
      <c r="QOY27" s="706"/>
      <c r="QOZ27" s="706"/>
      <c r="QPA27" s="706"/>
      <c r="QPB27" s="706"/>
      <c r="QPC27" s="706"/>
      <c r="QPD27" s="706"/>
      <c r="QPE27" s="706" t="s">
        <v>1426</v>
      </c>
      <c r="QPF27" s="706"/>
      <c r="QPG27" s="706"/>
      <c r="QPH27" s="706"/>
      <c r="QPI27" s="706"/>
      <c r="QPJ27" s="706"/>
      <c r="QPK27" s="706"/>
      <c r="QPL27" s="706"/>
      <c r="QPM27" s="706" t="s">
        <v>1426</v>
      </c>
      <c r="QPN27" s="706"/>
      <c r="QPO27" s="706"/>
      <c r="QPP27" s="706"/>
      <c r="QPQ27" s="706"/>
      <c r="QPR27" s="706"/>
      <c r="QPS27" s="706"/>
      <c r="QPT27" s="706"/>
      <c r="QPU27" s="706" t="s">
        <v>1426</v>
      </c>
      <c r="QPV27" s="706"/>
      <c r="QPW27" s="706"/>
      <c r="QPX27" s="706"/>
      <c r="QPY27" s="706"/>
      <c r="QPZ27" s="706"/>
      <c r="QQA27" s="706"/>
      <c r="QQB27" s="706"/>
      <c r="QQC27" s="706" t="s">
        <v>1426</v>
      </c>
      <c r="QQD27" s="706"/>
      <c r="QQE27" s="706"/>
      <c r="QQF27" s="706"/>
      <c r="QQG27" s="706"/>
      <c r="QQH27" s="706"/>
      <c r="QQI27" s="706"/>
      <c r="QQJ27" s="706"/>
      <c r="QQK27" s="706" t="s">
        <v>1426</v>
      </c>
      <c r="QQL27" s="706"/>
      <c r="QQM27" s="706"/>
      <c r="QQN27" s="706"/>
      <c r="QQO27" s="706"/>
      <c r="QQP27" s="706"/>
      <c r="QQQ27" s="706"/>
      <c r="QQR27" s="706"/>
      <c r="QQS27" s="706" t="s">
        <v>1426</v>
      </c>
      <c r="QQT27" s="706"/>
      <c r="QQU27" s="706"/>
      <c r="QQV27" s="706"/>
      <c r="QQW27" s="706"/>
      <c r="QQX27" s="706"/>
      <c r="QQY27" s="706"/>
      <c r="QQZ27" s="706"/>
      <c r="QRA27" s="706" t="s">
        <v>1426</v>
      </c>
      <c r="QRB27" s="706"/>
      <c r="QRC27" s="706"/>
      <c r="QRD27" s="706"/>
      <c r="QRE27" s="706"/>
      <c r="QRF27" s="706"/>
      <c r="QRG27" s="706"/>
      <c r="QRH27" s="706"/>
      <c r="QRI27" s="706" t="s">
        <v>1426</v>
      </c>
      <c r="QRJ27" s="706"/>
      <c r="QRK27" s="706"/>
      <c r="QRL27" s="706"/>
      <c r="QRM27" s="706"/>
      <c r="QRN27" s="706"/>
      <c r="QRO27" s="706"/>
      <c r="QRP27" s="706"/>
      <c r="QRQ27" s="706" t="s">
        <v>1426</v>
      </c>
      <c r="QRR27" s="706"/>
      <c r="QRS27" s="706"/>
      <c r="QRT27" s="706"/>
      <c r="QRU27" s="706"/>
      <c r="QRV27" s="706"/>
      <c r="QRW27" s="706"/>
      <c r="QRX27" s="706"/>
      <c r="QRY27" s="706" t="s">
        <v>1426</v>
      </c>
      <c r="QRZ27" s="706"/>
      <c r="QSA27" s="706"/>
      <c r="QSB27" s="706"/>
      <c r="QSC27" s="706"/>
      <c r="QSD27" s="706"/>
      <c r="QSE27" s="706"/>
      <c r="QSF27" s="706"/>
      <c r="QSG27" s="706" t="s">
        <v>1426</v>
      </c>
      <c r="QSH27" s="706"/>
      <c r="QSI27" s="706"/>
      <c r="QSJ27" s="706"/>
      <c r="QSK27" s="706"/>
      <c r="QSL27" s="706"/>
      <c r="QSM27" s="706"/>
      <c r="QSN27" s="706"/>
      <c r="QSO27" s="706" t="s">
        <v>1426</v>
      </c>
      <c r="QSP27" s="706"/>
      <c r="QSQ27" s="706"/>
      <c r="QSR27" s="706"/>
      <c r="QSS27" s="706"/>
      <c r="QST27" s="706"/>
      <c r="QSU27" s="706"/>
      <c r="QSV27" s="706"/>
      <c r="QSW27" s="706" t="s">
        <v>1426</v>
      </c>
      <c r="QSX27" s="706"/>
      <c r="QSY27" s="706"/>
      <c r="QSZ27" s="706"/>
      <c r="QTA27" s="706"/>
      <c r="QTB27" s="706"/>
      <c r="QTC27" s="706"/>
      <c r="QTD27" s="706"/>
      <c r="QTE27" s="706" t="s">
        <v>1426</v>
      </c>
      <c r="QTF27" s="706"/>
      <c r="QTG27" s="706"/>
      <c r="QTH27" s="706"/>
      <c r="QTI27" s="706"/>
      <c r="QTJ27" s="706"/>
      <c r="QTK27" s="706"/>
      <c r="QTL27" s="706"/>
      <c r="QTM27" s="706" t="s">
        <v>1426</v>
      </c>
      <c r="QTN27" s="706"/>
      <c r="QTO27" s="706"/>
      <c r="QTP27" s="706"/>
      <c r="QTQ27" s="706"/>
      <c r="QTR27" s="706"/>
      <c r="QTS27" s="706"/>
      <c r="QTT27" s="706"/>
      <c r="QTU27" s="706" t="s">
        <v>1426</v>
      </c>
      <c r="QTV27" s="706"/>
      <c r="QTW27" s="706"/>
      <c r="QTX27" s="706"/>
      <c r="QTY27" s="706"/>
      <c r="QTZ27" s="706"/>
      <c r="QUA27" s="706"/>
      <c r="QUB27" s="706"/>
      <c r="QUC27" s="706" t="s">
        <v>1426</v>
      </c>
      <c r="QUD27" s="706"/>
      <c r="QUE27" s="706"/>
      <c r="QUF27" s="706"/>
      <c r="QUG27" s="706"/>
      <c r="QUH27" s="706"/>
      <c r="QUI27" s="706"/>
      <c r="QUJ27" s="706"/>
      <c r="QUK27" s="706" t="s">
        <v>1426</v>
      </c>
      <c r="QUL27" s="706"/>
      <c r="QUM27" s="706"/>
      <c r="QUN27" s="706"/>
      <c r="QUO27" s="706"/>
      <c r="QUP27" s="706"/>
      <c r="QUQ27" s="706"/>
      <c r="QUR27" s="706"/>
      <c r="QUS27" s="706" t="s">
        <v>1426</v>
      </c>
      <c r="QUT27" s="706"/>
      <c r="QUU27" s="706"/>
      <c r="QUV27" s="706"/>
      <c r="QUW27" s="706"/>
      <c r="QUX27" s="706"/>
      <c r="QUY27" s="706"/>
      <c r="QUZ27" s="706"/>
      <c r="QVA27" s="706" t="s">
        <v>1426</v>
      </c>
      <c r="QVB27" s="706"/>
      <c r="QVC27" s="706"/>
      <c r="QVD27" s="706"/>
      <c r="QVE27" s="706"/>
      <c r="QVF27" s="706"/>
      <c r="QVG27" s="706"/>
      <c r="QVH27" s="706"/>
      <c r="QVI27" s="706" t="s">
        <v>1426</v>
      </c>
      <c r="QVJ27" s="706"/>
      <c r="QVK27" s="706"/>
      <c r="QVL27" s="706"/>
      <c r="QVM27" s="706"/>
      <c r="QVN27" s="706"/>
      <c r="QVO27" s="706"/>
      <c r="QVP27" s="706"/>
      <c r="QVQ27" s="706" t="s">
        <v>1426</v>
      </c>
      <c r="QVR27" s="706"/>
      <c r="QVS27" s="706"/>
      <c r="QVT27" s="706"/>
      <c r="QVU27" s="706"/>
      <c r="QVV27" s="706"/>
      <c r="QVW27" s="706"/>
      <c r="QVX27" s="706"/>
      <c r="QVY27" s="706" t="s">
        <v>1426</v>
      </c>
      <c r="QVZ27" s="706"/>
      <c r="QWA27" s="706"/>
      <c r="QWB27" s="706"/>
      <c r="QWC27" s="706"/>
      <c r="QWD27" s="706"/>
      <c r="QWE27" s="706"/>
      <c r="QWF27" s="706"/>
      <c r="QWG27" s="706" t="s">
        <v>1426</v>
      </c>
      <c r="QWH27" s="706"/>
      <c r="QWI27" s="706"/>
      <c r="QWJ27" s="706"/>
      <c r="QWK27" s="706"/>
      <c r="QWL27" s="706"/>
      <c r="QWM27" s="706"/>
      <c r="QWN27" s="706"/>
      <c r="QWO27" s="706" t="s">
        <v>1426</v>
      </c>
      <c r="QWP27" s="706"/>
      <c r="QWQ27" s="706"/>
      <c r="QWR27" s="706"/>
      <c r="QWS27" s="706"/>
      <c r="QWT27" s="706"/>
      <c r="QWU27" s="706"/>
      <c r="QWV27" s="706"/>
      <c r="QWW27" s="706" t="s">
        <v>1426</v>
      </c>
      <c r="QWX27" s="706"/>
      <c r="QWY27" s="706"/>
      <c r="QWZ27" s="706"/>
      <c r="QXA27" s="706"/>
      <c r="QXB27" s="706"/>
      <c r="QXC27" s="706"/>
      <c r="QXD27" s="706"/>
      <c r="QXE27" s="706" t="s">
        <v>1426</v>
      </c>
      <c r="QXF27" s="706"/>
      <c r="QXG27" s="706"/>
      <c r="QXH27" s="706"/>
      <c r="QXI27" s="706"/>
      <c r="QXJ27" s="706"/>
      <c r="QXK27" s="706"/>
      <c r="QXL27" s="706"/>
      <c r="QXM27" s="706" t="s">
        <v>1426</v>
      </c>
      <c r="QXN27" s="706"/>
      <c r="QXO27" s="706"/>
      <c r="QXP27" s="706"/>
      <c r="QXQ27" s="706"/>
      <c r="QXR27" s="706"/>
      <c r="QXS27" s="706"/>
      <c r="QXT27" s="706"/>
      <c r="QXU27" s="706" t="s">
        <v>1426</v>
      </c>
      <c r="QXV27" s="706"/>
      <c r="QXW27" s="706"/>
      <c r="QXX27" s="706"/>
      <c r="QXY27" s="706"/>
      <c r="QXZ27" s="706"/>
      <c r="QYA27" s="706"/>
      <c r="QYB27" s="706"/>
      <c r="QYC27" s="706" t="s">
        <v>1426</v>
      </c>
      <c r="QYD27" s="706"/>
      <c r="QYE27" s="706"/>
      <c r="QYF27" s="706"/>
      <c r="QYG27" s="706"/>
      <c r="QYH27" s="706"/>
      <c r="QYI27" s="706"/>
      <c r="QYJ27" s="706"/>
      <c r="QYK27" s="706" t="s">
        <v>1426</v>
      </c>
      <c r="QYL27" s="706"/>
      <c r="QYM27" s="706"/>
      <c r="QYN27" s="706"/>
      <c r="QYO27" s="706"/>
      <c r="QYP27" s="706"/>
      <c r="QYQ27" s="706"/>
      <c r="QYR27" s="706"/>
      <c r="QYS27" s="706" t="s">
        <v>1426</v>
      </c>
      <c r="QYT27" s="706"/>
      <c r="QYU27" s="706"/>
      <c r="QYV27" s="706"/>
      <c r="QYW27" s="706"/>
      <c r="QYX27" s="706"/>
      <c r="QYY27" s="706"/>
      <c r="QYZ27" s="706"/>
      <c r="QZA27" s="706" t="s">
        <v>1426</v>
      </c>
      <c r="QZB27" s="706"/>
      <c r="QZC27" s="706"/>
      <c r="QZD27" s="706"/>
      <c r="QZE27" s="706"/>
      <c r="QZF27" s="706"/>
      <c r="QZG27" s="706"/>
      <c r="QZH27" s="706"/>
      <c r="QZI27" s="706" t="s">
        <v>1426</v>
      </c>
      <c r="QZJ27" s="706"/>
      <c r="QZK27" s="706"/>
      <c r="QZL27" s="706"/>
      <c r="QZM27" s="706"/>
      <c r="QZN27" s="706"/>
      <c r="QZO27" s="706"/>
      <c r="QZP27" s="706"/>
      <c r="QZQ27" s="706" t="s">
        <v>1426</v>
      </c>
      <c r="QZR27" s="706"/>
      <c r="QZS27" s="706"/>
      <c r="QZT27" s="706"/>
      <c r="QZU27" s="706"/>
      <c r="QZV27" s="706"/>
      <c r="QZW27" s="706"/>
      <c r="QZX27" s="706"/>
      <c r="QZY27" s="706" t="s">
        <v>1426</v>
      </c>
      <c r="QZZ27" s="706"/>
      <c r="RAA27" s="706"/>
      <c r="RAB27" s="706"/>
      <c r="RAC27" s="706"/>
      <c r="RAD27" s="706"/>
      <c r="RAE27" s="706"/>
      <c r="RAF27" s="706"/>
      <c r="RAG27" s="706" t="s">
        <v>1426</v>
      </c>
      <c r="RAH27" s="706"/>
      <c r="RAI27" s="706"/>
      <c r="RAJ27" s="706"/>
      <c r="RAK27" s="706"/>
      <c r="RAL27" s="706"/>
      <c r="RAM27" s="706"/>
      <c r="RAN27" s="706"/>
      <c r="RAO27" s="706" t="s">
        <v>1426</v>
      </c>
      <c r="RAP27" s="706"/>
      <c r="RAQ27" s="706"/>
      <c r="RAR27" s="706"/>
      <c r="RAS27" s="706"/>
      <c r="RAT27" s="706"/>
      <c r="RAU27" s="706"/>
      <c r="RAV27" s="706"/>
      <c r="RAW27" s="706" t="s">
        <v>1426</v>
      </c>
      <c r="RAX27" s="706"/>
      <c r="RAY27" s="706"/>
      <c r="RAZ27" s="706"/>
      <c r="RBA27" s="706"/>
      <c r="RBB27" s="706"/>
      <c r="RBC27" s="706"/>
      <c r="RBD27" s="706"/>
      <c r="RBE27" s="706" t="s">
        <v>1426</v>
      </c>
      <c r="RBF27" s="706"/>
      <c r="RBG27" s="706"/>
      <c r="RBH27" s="706"/>
      <c r="RBI27" s="706"/>
      <c r="RBJ27" s="706"/>
      <c r="RBK27" s="706"/>
      <c r="RBL27" s="706"/>
      <c r="RBM27" s="706" t="s">
        <v>1426</v>
      </c>
      <c r="RBN27" s="706"/>
      <c r="RBO27" s="706"/>
      <c r="RBP27" s="706"/>
      <c r="RBQ27" s="706"/>
      <c r="RBR27" s="706"/>
      <c r="RBS27" s="706"/>
      <c r="RBT27" s="706"/>
      <c r="RBU27" s="706" t="s">
        <v>1426</v>
      </c>
      <c r="RBV27" s="706"/>
      <c r="RBW27" s="706"/>
      <c r="RBX27" s="706"/>
      <c r="RBY27" s="706"/>
      <c r="RBZ27" s="706"/>
      <c r="RCA27" s="706"/>
      <c r="RCB27" s="706"/>
      <c r="RCC27" s="706" t="s">
        <v>1426</v>
      </c>
      <c r="RCD27" s="706"/>
      <c r="RCE27" s="706"/>
      <c r="RCF27" s="706"/>
      <c r="RCG27" s="706"/>
      <c r="RCH27" s="706"/>
      <c r="RCI27" s="706"/>
      <c r="RCJ27" s="706"/>
      <c r="RCK27" s="706" t="s">
        <v>1426</v>
      </c>
      <c r="RCL27" s="706"/>
      <c r="RCM27" s="706"/>
      <c r="RCN27" s="706"/>
      <c r="RCO27" s="706"/>
      <c r="RCP27" s="706"/>
      <c r="RCQ27" s="706"/>
      <c r="RCR27" s="706"/>
      <c r="RCS27" s="706" t="s">
        <v>1426</v>
      </c>
      <c r="RCT27" s="706"/>
      <c r="RCU27" s="706"/>
      <c r="RCV27" s="706"/>
      <c r="RCW27" s="706"/>
      <c r="RCX27" s="706"/>
      <c r="RCY27" s="706"/>
      <c r="RCZ27" s="706"/>
      <c r="RDA27" s="706" t="s">
        <v>1426</v>
      </c>
      <c r="RDB27" s="706"/>
      <c r="RDC27" s="706"/>
      <c r="RDD27" s="706"/>
      <c r="RDE27" s="706"/>
      <c r="RDF27" s="706"/>
      <c r="RDG27" s="706"/>
      <c r="RDH27" s="706"/>
      <c r="RDI27" s="706" t="s">
        <v>1426</v>
      </c>
      <c r="RDJ27" s="706"/>
      <c r="RDK27" s="706"/>
      <c r="RDL27" s="706"/>
      <c r="RDM27" s="706"/>
      <c r="RDN27" s="706"/>
      <c r="RDO27" s="706"/>
      <c r="RDP27" s="706"/>
      <c r="RDQ27" s="706" t="s">
        <v>1426</v>
      </c>
      <c r="RDR27" s="706"/>
      <c r="RDS27" s="706"/>
      <c r="RDT27" s="706"/>
      <c r="RDU27" s="706"/>
      <c r="RDV27" s="706"/>
      <c r="RDW27" s="706"/>
      <c r="RDX27" s="706"/>
      <c r="RDY27" s="706" t="s">
        <v>1426</v>
      </c>
      <c r="RDZ27" s="706"/>
      <c r="REA27" s="706"/>
      <c r="REB27" s="706"/>
      <c r="REC27" s="706"/>
      <c r="RED27" s="706"/>
      <c r="REE27" s="706"/>
      <c r="REF27" s="706"/>
      <c r="REG27" s="706" t="s">
        <v>1426</v>
      </c>
      <c r="REH27" s="706"/>
      <c r="REI27" s="706"/>
      <c r="REJ27" s="706"/>
      <c r="REK27" s="706"/>
      <c r="REL27" s="706"/>
      <c r="REM27" s="706"/>
      <c r="REN27" s="706"/>
      <c r="REO27" s="706" t="s">
        <v>1426</v>
      </c>
      <c r="REP27" s="706"/>
      <c r="REQ27" s="706"/>
      <c r="RER27" s="706"/>
      <c r="RES27" s="706"/>
      <c r="RET27" s="706"/>
      <c r="REU27" s="706"/>
      <c r="REV27" s="706"/>
      <c r="REW27" s="706" t="s">
        <v>1426</v>
      </c>
      <c r="REX27" s="706"/>
      <c r="REY27" s="706"/>
      <c r="REZ27" s="706"/>
      <c r="RFA27" s="706"/>
      <c r="RFB27" s="706"/>
      <c r="RFC27" s="706"/>
      <c r="RFD27" s="706"/>
      <c r="RFE27" s="706" t="s">
        <v>1426</v>
      </c>
      <c r="RFF27" s="706"/>
      <c r="RFG27" s="706"/>
      <c r="RFH27" s="706"/>
      <c r="RFI27" s="706"/>
      <c r="RFJ27" s="706"/>
      <c r="RFK27" s="706"/>
      <c r="RFL27" s="706"/>
      <c r="RFM27" s="706" t="s">
        <v>1426</v>
      </c>
      <c r="RFN27" s="706"/>
      <c r="RFO27" s="706"/>
      <c r="RFP27" s="706"/>
      <c r="RFQ27" s="706"/>
      <c r="RFR27" s="706"/>
      <c r="RFS27" s="706"/>
      <c r="RFT27" s="706"/>
      <c r="RFU27" s="706" t="s">
        <v>1426</v>
      </c>
      <c r="RFV27" s="706"/>
      <c r="RFW27" s="706"/>
      <c r="RFX27" s="706"/>
      <c r="RFY27" s="706"/>
      <c r="RFZ27" s="706"/>
      <c r="RGA27" s="706"/>
      <c r="RGB27" s="706"/>
      <c r="RGC27" s="706" t="s">
        <v>1426</v>
      </c>
      <c r="RGD27" s="706"/>
      <c r="RGE27" s="706"/>
      <c r="RGF27" s="706"/>
      <c r="RGG27" s="706"/>
      <c r="RGH27" s="706"/>
      <c r="RGI27" s="706"/>
      <c r="RGJ27" s="706"/>
      <c r="RGK27" s="706" t="s">
        <v>1426</v>
      </c>
      <c r="RGL27" s="706"/>
      <c r="RGM27" s="706"/>
      <c r="RGN27" s="706"/>
      <c r="RGO27" s="706"/>
      <c r="RGP27" s="706"/>
      <c r="RGQ27" s="706"/>
      <c r="RGR27" s="706"/>
      <c r="RGS27" s="706" t="s">
        <v>1426</v>
      </c>
      <c r="RGT27" s="706"/>
      <c r="RGU27" s="706"/>
      <c r="RGV27" s="706"/>
      <c r="RGW27" s="706"/>
      <c r="RGX27" s="706"/>
      <c r="RGY27" s="706"/>
      <c r="RGZ27" s="706"/>
      <c r="RHA27" s="706" t="s">
        <v>1426</v>
      </c>
      <c r="RHB27" s="706"/>
      <c r="RHC27" s="706"/>
      <c r="RHD27" s="706"/>
      <c r="RHE27" s="706"/>
      <c r="RHF27" s="706"/>
      <c r="RHG27" s="706"/>
      <c r="RHH27" s="706"/>
      <c r="RHI27" s="706" t="s">
        <v>1426</v>
      </c>
      <c r="RHJ27" s="706"/>
      <c r="RHK27" s="706"/>
      <c r="RHL27" s="706"/>
      <c r="RHM27" s="706"/>
      <c r="RHN27" s="706"/>
      <c r="RHO27" s="706"/>
      <c r="RHP27" s="706"/>
      <c r="RHQ27" s="706" t="s">
        <v>1426</v>
      </c>
      <c r="RHR27" s="706"/>
      <c r="RHS27" s="706"/>
      <c r="RHT27" s="706"/>
      <c r="RHU27" s="706"/>
      <c r="RHV27" s="706"/>
      <c r="RHW27" s="706"/>
      <c r="RHX27" s="706"/>
      <c r="RHY27" s="706" t="s">
        <v>1426</v>
      </c>
      <c r="RHZ27" s="706"/>
      <c r="RIA27" s="706"/>
      <c r="RIB27" s="706"/>
      <c r="RIC27" s="706"/>
      <c r="RID27" s="706"/>
      <c r="RIE27" s="706"/>
      <c r="RIF27" s="706"/>
      <c r="RIG27" s="706" t="s">
        <v>1426</v>
      </c>
      <c r="RIH27" s="706"/>
      <c r="RII27" s="706"/>
      <c r="RIJ27" s="706"/>
      <c r="RIK27" s="706"/>
      <c r="RIL27" s="706"/>
      <c r="RIM27" s="706"/>
      <c r="RIN27" s="706"/>
      <c r="RIO27" s="706" t="s">
        <v>1426</v>
      </c>
      <c r="RIP27" s="706"/>
      <c r="RIQ27" s="706"/>
      <c r="RIR27" s="706"/>
      <c r="RIS27" s="706"/>
      <c r="RIT27" s="706"/>
      <c r="RIU27" s="706"/>
      <c r="RIV27" s="706"/>
      <c r="RIW27" s="706" t="s">
        <v>1426</v>
      </c>
      <c r="RIX27" s="706"/>
      <c r="RIY27" s="706"/>
      <c r="RIZ27" s="706"/>
      <c r="RJA27" s="706"/>
      <c r="RJB27" s="706"/>
      <c r="RJC27" s="706"/>
      <c r="RJD27" s="706"/>
      <c r="RJE27" s="706" t="s">
        <v>1426</v>
      </c>
      <c r="RJF27" s="706"/>
      <c r="RJG27" s="706"/>
      <c r="RJH27" s="706"/>
      <c r="RJI27" s="706"/>
      <c r="RJJ27" s="706"/>
      <c r="RJK27" s="706"/>
      <c r="RJL27" s="706"/>
      <c r="RJM27" s="706" t="s">
        <v>1426</v>
      </c>
      <c r="RJN27" s="706"/>
      <c r="RJO27" s="706"/>
      <c r="RJP27" s="706"/>
      <c r="RJQ27" s="706"/>
      <c r="RJR27" s="706"/>
      <c r="RJS27" s="706"/>
      <c r="RJT27" s="706"/>
      <c r="RJU27" s="706" t="s">
        <v>1426</v>
      </c>
      <c r="RJV27" s="706"/>
      <c r="RJW27" s="706"/>
      <c r="RJX27" s="706"/>
      <c r="RJY27" s="706"/>
      <c r="RJZ27" s="706"/>
      <c r="RKA27" s="706"/>
      <c r="RKB27" s="706"/>
      <c r="RKC27" s="706" t="s">
        <v>1426</v>
      </c>
      <c r="RKD27" s="706"/>
      <c r="RKE27" s="706"/>
      <c r="RKF27" s="706"/>
      <c r="RKG27" s="706"/>
      <c r="RKH27" s="706"/>
      <c r="RKI27" s="706"/>
      <c r="RKJ27" s="706"/>
      <c r="RKK27" s="706" t="s">
        <v>1426</v>
      </c>
      <c r="RKL27" s="706"/>
      <c r="RKM27" s="706"/>
      <c r="RKN27" s="706"/>
      <c r="RKO27" s="706"/>
      <c r="RKP27" s="706"/>
      <c r="RKQ27" s="706"/>
      <c r="RKR27" s="706"/>
      <c r="RKS27" s="706" t="s">
        <v>1426</v>
      </c>
      <c r="RKT27" s="706"/>
      <c r="RKU27" s="706"/>
      <c r="RKV27" s="706"/>
      <c r="RKW27" s="706"/>
      <c r="RKX27" s="706"/>
      <c r="RKY27" s="706"/>
      <c r="RKZ27" s="706"/>
      <c r="RLA27" s="706" t="s">
        <v>1426</v>
      </c>
      <c r="RLB27" s="706"/>
      <c r="RLC27" s="706"/>
      <c r="RLD27" s="706"/>
      <c r="RLE27" s="706"/>
      <c r="RLF27" s="706"/>
      <c r="RLG27" s="706"/>
      <c r="RLH27" s="706"/>
      <c r="RLI27" s="706" t="s">
        <v>1426</v>
      </c>
      <c r="RLJ27" s="706"/>
      <c r="RLK27" s="706"/>
      <c r="RLL27" s="706"/>
      <c r="RLM27" s="706"/>
      <c r="RLN27" s="706"/>
      <c r="RLO27" s="706"/>
      <c r="RLP27" s="706"/>
      <c r="RLQ27" s="706" t="s">
        <v>1426</v>
      </c>
      <c r="RLR27" s="706"/>
      <c r="RLS27" s="706"/>
      <c r="RLT27" s="706"/>
      <c r="RLU27" s="706"/>
      <c r="RLV27" s="706"/>
      <c r="RLW27" s="706"/>
      <c r="RLX27" s="706"/>
      <c r="RLY27" s="706" t="s">
        <v>1426</v>
      </c>
      <c r="RLZ27" s="706"/>
      <c r="RMA27" s="706"/>
      <c r="RMB27" s="706"/>
      <c r="RMC27" s="706"/>
      <c r="RMD27" s="706"/>
      <c r="RME27" s="706"/>
      <c r="RMF27" s="706"/>
      <c r="RMG27" s="706" t="s">
        <v>1426</v>
      </c>
      <c r="RMH27" s="706"/>
      <c r="RMI27" s="706"/>
      <c r="RMJ27" s="706"/>
      <c r="RMK27" s="706"/>
      <c r="RML27" s="706"/>
      <c r="RMM27" s="706"/>
      <c r="RMN27" s="706"/>
      <c r="RMO27" s="706" t="s">
        <v>1426</v>
      </c>
      <c r="RMP27" s="706"/>
      <c r="RMQ27" s="706"/>
      <c r="RMR27" s="706"/>
      <c r="RMS27" s="706"/>
      <c r="RMT27" s="706"/>
      <c r="RMU27" s="706"/>
      <c r="RMV27" s="706"/>
      <c r="RMW27" s="706" t="s">
        <v>1426</v>
      </c>
      <c r="RMX27" s="706"/>
      <c r="RMY27" s="706"/>
      <c r="RMZ27" s="706"/>
      <c r="RNA27" s="706"/>
      <c r="RNB27" s="706"/>
      <c r="RNC27" s="706"/>
      <c r="RND27" s="706"/>
      <c r="RNE27" s="706" t="s">
        <v>1426</v>
      </c>
      <c r="RNF27" s="706"/>
      <c r="RNG27" s="706"/>
      <c r="RNH27" s="706"/>
      <c r="RNI27" s="706"/>
      <c r="RNJ27" s="706"/>
      <c r="RNK27" s="706"/>
      <c r="RNL27" s="706"/>
      <c r="RNM27" s="706" t="s">
        <v>1426</v>
      </c>
      <c r="RNN27" s="706"/>
      <c r="RNO27" s="706"/>
      <c r="RNP27" s="706"/>
      <c r="RNQ27" s="706"/>
      <c r="RNR27" s="706"/>
      <c r="RNS27" s="706"/>
      <c r="RNT27" s="706"/>
      <c r="RNU27" s="706" t="s">
        <v>1426</v>
      </c>
      <c r="RNV27" s="706"/>
      <c r="RNW27" s="706"/>
      <c r="RNX27" s="706"/>
      <c r="RNY27" s="706"/>
      <c r="RNZ27" s="706"/>
      <c r="ROA27" s="706"/>
      <c r="ROB27" s="706"/>
      <c r="ROC27" s="706" t="s">
        <v>1426</v>
      </c>
      <c r="ROD27" s="706"/>
      <c r="ROE27" s="706"/>
      <c r="ROF27" s="706"/>
      <c r="ROG27" s="706"/>
      <c r="ROH27" s="706"/>
      <c r="ROI27" s="706"/>
      <c r="ROJ27" s="706"/>
      <c r="ROK27" s="706" t="s">
        <v>1426</v>
      </c>
      <c r="ROL27" s="706"/>
      <c r="ROM27" s="706"/>
      <c r="RON27" s="706"/>
      <c r="ROO27" s="706"/>
      <c r="ROP27" s="706"/>
      <c r="ROQ27" s="706"/>
      <c r="ROR27" s="706"/>
      <c r="ROS27" s="706" t="s">
        <v>1426</v>
      </c>
      <c r="ROT27" s="706"/>
      <c r="ROU27" s="706"/>
      <c r="ROV27" s="706"/>
      <c r="ROW27" s="706"/>
      <c r="ROX27" s="706"/>
      <c r="ROY27" s="706"/>
      <c r="ROZ27" s="706"/>
      <c r="RPA27" s="706" t="s">
        <v>1426</v>
      </c>
      <c r="RPB27" s="706"/>
      <c r="RPC27" s="706"/>
      <c r="RPD27" s="706"/>
      <c r="RPE27" s="706"/>
      <c r="RPF27" s="706"/>
      <c r="RPG27" s="706"/>
      <c r="RPH27" s="706"/>
      <c r="RPI27" s="706" t="s">
        <v>1426</v>
      </c>
      <c r="RPJ27" s="706"/>
      <c r="RPK27" s="706"/>
      <c r="RPL27" s="706"/>
      <c r="RPM27" s="706"/>
      <c r="RPN27" s="706"/>
      <c r="RPO27" s="706"/>
      <c r="RPP27" s="706"/>
      <c r="RPQ27" s="706" t="s">
        <v>1426</v>
      </c>
      <c r="RPR27" s="706"/>
      <c r="RPS27" s="706"/>
      <c r="RPT27" s="706"/>
      <c r="RPU27" s="706"/>
      <c r="RPV27" s="706"/>
      <c r="RPW27" s="706"/>
      <c r="RPX27" s="706"/>
      <c r="RPY27" s="706" t="s">
        <v>1426</v>
      </c>
      <c r="RPZ27" s="706"/>
      <c r="RQA27" s="706"/>
      <c r="RQB27" s="706"/>
      <c r="RQC27" s="706"/>
      <c r="RQD27" s="706"/>
      <c r="RQE27" s="706"/>
      <c r="RQF27" s="706"/>
      <c r="RQG27" s="706" t="s">
        <v>1426</v>
      </c>
      <c r="RQH27" s="706"/>
      <c r="RQI27" s="706"/>
      <c r="RQJ27" s="706"/>
      <c r="RQK27" s="706"/>
      <c r="RQL27" s="706"/>
      <c r="RQM27" s="706"/>
      <c r="RQN27" s="706"/>
      <c r="RQO27" s="706" t="s">
        <v>1426</v>
      </c>
      <c r="RQP27" s="706"/>
      <c r="RQQ27" s="706"/>
      <c r="RQR27" s="706"/>
      <c r="RQS27" s="706"/>
      <c r="RQT27" s="706"/>
      <c r="RQU27" s="706"/>
      <c r="RQV27" s="706"/>
      <c r="RQW27" s="706" t="s">
        <v>1426</v>
      </c>
      <c r="RQX27" s="706"/>
      <c r="RQY27" s="706"/>
      <c r="RQZ27" s="706"/>
      <c r="RRA27" s="706"/>
      <c r="RRB27" s="706"/>
      <c r="RRC27" s="706"/>
      <c r="RRD27" s="706"/>
      <c r="RRE27" s="706" t="s">
        <v>1426</v>
      </c>
      <c r="RRF27" s="706"/>
      <c r="RRG27" s="706"/>
      <c r="RRH27" s="706"/>
      <c r="RRI27" s="706"/>
      <c r="RRJ27" s="706"/>
      <c r="RRK27" s="706"/>
      <c r="RRL27" s="706"/>
      <c r="RRM27" s="706" t="s">
        <v>1426</v>
      </c>
      <c r="RRN27" s="706"/>
      <c r="RRO27" s="706"/>
      <c r="RRP27" s="706"/>
      <c r="RRQ27" s="706"/>
      <c r="RRR27" s="706"/>
      <c r="RRS27" s="706"/>
      <c r="RRT27" s="706"/>
      <c r="RRU27" s="706" t="s">
        <v>1426</v>
      </c>
      <c r="RRV27" s="706"/>
      <c r="RRW27" s="706"/>
      <c r="RRX27" s="706"/>
      <c r="RRY27" s="706"/>
      <c r="RRZ27" s="706"/>
      <c r="RSA27" s="706"/>
      <c r="RSB27" s="706"/>
      <c r="RSC27" s="706" t="s">
        <v>1426</v>
      </c>
      <c r="RSD27" s="706"/>
      <c r="RSE27" s="706"/>
      <c r="RSF27" s="706"/>
      <c r="RSG27" s="706"/>
      <c r="RSH27" s="706"/>
      <c r="RSI27" s="706"/>
      <c r="RSJ27" s="706"/>
      <c r="RSK27" s="706" t="s">
        <v>1426</v>
      </c>
      <c r="RSL27" s="706"/>
      <c r="RSM27" s="706"/>
      <c r="RSN27" s="706"/>
      <c r="RSO27" s="706"/>
      <c r="RSP27" s="706"/>
      <c r="RSQ27" s="706"/>
      <c r="RSR27" s="706"/>
      <c r="RSS27" s="706" t="s">
        <v>1426</v>
      </c>
      <c r="RST27" s="706"/>
      <c r="RSU27" s="706"/>
      <c r="RSV27" s="706"/>
      <c r="RSW27" s="706"/>
      <c r="RSX27" s="706"/>
      <c r="RSY27" s="706"/>
      <c r="RSZ27" s="706"/>
      <c r="RTA27" s="706" t="s">
        <v>1426</v>
      </c>
      <c r="RTB27" s="706"/>
      <c r="RTC27" s="706"/>
      <c r="RTD27" s="706"/>
      <c r="RTE27" s="706"/>
      <c r="RTF27" s="706"/>
      <c r="RTG27" s="706"/>
      <c r="RTH27" s="706"/>
      <c r="RTI27" s="706" t="s">
        <v>1426</v>
      </c>
      <c r="RTJ27" s="706"/>
      <c r="RTK27" s="706"/>
      <c r="RTL27" s="706"/>
      <c r="RTM27" s="706"/>
      <c r="RTN27" s="706"/>
      <c r="RTO27" s="706"/>
      <c r="RTP27" s="706"/>
      <c r="RTQ27" s="706" t="s">
        <v>1426</v>
      </c>
      <c r="RTR27" s="706"/>
      <c r="RTS27" s="706"/>
      <c r="RTT27" s="706"/>
      <c r="RTU27" s="706"/>
      <c r="RTV27" s="706"/>
      <c r="RTW27" s="706"/>
      <c r="RTX27" s="706"/>
      <c r="RTY27" s="706" t="s">
        <v>1426</v>
      </c>
      <c r="RTZ27" s="706"/>
      <c r="RUA27" s="706"/>
      <c r="RUB27" s="706"/>
      <c r="RUC27" s="706"/>
      <c r="RUD27" s="706"/>
      <c r="RUE27" s="706"/>
      <c r="RUF27" s="706"/>
      <c r="RUG27" s="706" t="s">
        <v>1426</v>
      </c>
      <c r="RUH27" s="706"/>
      <c r="RUI27" s="706"/>
      <c r="RUJ27" s="706"/>
      <c r="RUK27" s="706"/>
      <c r="RUL27" s="706"/>
      <c r="RUM27" s="706"/>
      <c r="RUN27" s="706"/>
      <c r="RUO27" s="706" t="s">
        <v>1426</v>
      </c>
      <c r="RUP27" s="706"/>
      <c r="RUQ27" s="706"/>
      <c r="RUR27" s="706"/>
      <c r="RUS27" s="706"/>
      <c r="RUT27" s="706"/>
      <c r="RUU27" s="706"/>
      <c r="RUV27" s="706"/>
      <c r="RUW27" s="706" t="s">
        <v>1426</v>
      </c>
      <c r="RUX27" s="706"/>
      <c r="RUY27" s="706"/>
      <c r="RUZ27" s="706"/>
      <c r="RVA27" s="706"/>
      <c r="RVB27" s="706"/>
      <c r="RVC27" s="706"/>
      <c r="RVD27" s="706"/>
      <c r="RVE27" s="706" t="s">
        <v>1426</v>
      </c>
      <c r="RVF27" s="706"/>
      <c r="RVG27" s="706"/>
      <c r="RVH27" s="706"/>
      <c r="RVI27" s="706"/>
      <c r="RVJ27" s="706"/>
      <c r="RVK27" s="706"/>
      <c r="RVL27" s="706"/>
      <c r="RVM27" s="706" t="s">
        <v>1426</v>
      </c>
      <c r="RVN27" s="706"/>
      <c r="RVO27" s="706"/>
      <c r="RVP27" s="706"/>
      <c r="RVQ27" s="706"/>
      <c r="RVR27" s="706"/>
      <c r="RVS27" s="706"/>
      <c r="RVT27" s="706"/>
      <c r="RVU27" s="706" t="s">
        <v>1426</v>
      </c>
      <c r="RVV27" s="706"/>
      <c r="RVW27" s="706"/>
      <c r="RVX27" s="706"/>
      <c r="RVY27" s="706"/>
      <c r="RVZ27" s="706"/>
      <c r="RWA27" s="706"/>
      <c r="RWB27" s="706"/>
      <c r="RWC27" s="706" t="s">
        <v>1426</v>
      </c>
      <c r="RWD27" s="706"/>
      <c r="RWE27" s="706"/>
      <c r="RWF27" s="706"/>
      <c r="RWG27" s="706"/>
      <c r="RWH27" s="706"/>
      <c r="RWI27" s="706"/>
      <c r="RWJ27" s="706"/>
      <c r="RWK27" s="706" t="s">
        <v>1426</v>
      </c>
      <c r="RWL27" s="706"/>
      <c r="RWM27" s="706"/>
      <c r="RWN27" s="706"/>
      <c r="RWO27" s="706"/>
      <c r="RWP27" s="706"/>
      <c r="RWQ27" s="706"/>
      <c r="RWR27" s="706"/>
      <c r="RWS27" s="706" t="s">
        <v>1426</v>
      </c>
      <c r="RWT27" s="706"/>
      <c r="RWU27" s="706"/>
      <c r="RWV27" s="706"/>
      <c r="RWW27" s="706"/>
      <c r="RWX27" s="706"/>
      <c r="RWY27" s="706"/>
      <c r="RWZ27" s="706"/>
      <c r="RXA27" s="706" t="s">
        <v>1426</v>
      </c>
      <c r="RXB27" s="706"/>
      <c r="RXC27" s="706"/>
      <c r="RXD27" s="706"/>
      <c r="RXE27" s="706"/>
      <c r="RXF27" s="706"/>
      <c r="RXG27" s="706"/>
      <c r="RXH27" s="706"/>
      <c r="RXI27" s="706" t="s">
        <v>1426</v>
      </c>
      <c r="RXJ27" s="706"/>
      <c r="RXK27" s="706"/>
      <c r="RXL27" s="706"/>
      <c r="RXM27" s="706"/>
      <c r="RXN27" s="706"/>
      <c r="RXO27" s="706"/>
      <c r="RXP27" s="706"/>
      <c r="RXQ27" s="706" t="s">
        <v>1426</v>
      </c>
      <c r="RXR27" s="706"/>
      <c r="RXS27" s="706"/>
      <c r="RXT27" s="706"/>
      <c r="RXU27" s="706"/>
      <c r="RXV27" s="706"/>
      <c r="RXW27" s="706"/>
      <c r="RXX27" s="706"/>
      <c r="RXY27" s="706" t="s">
        <v>1426</v>
      </c>
      <c r="RXZ27" s="706"/>
      <c r="RYA27" s="706"/>
      <c r="RYB27" s="706"/>
      <c r="RYC27" s="706"/>
      <c r="RYD27" s="706"/>
      <c r="RYE27" s="706"/>
      <c r="RYF27" s="706"/>
      <c r="RYG27" s="706" t="s">
        <v>1426</v>
      </c>
      <c r="RYH27" s="706"/>
      <c r="RYI27" s="706"/>
      <c r="RYJ27" s="706"/>
      <c r="RYK27" s="706"/>
      <c r="RYL27" s="706"/>
      <c r="RYM27" s="706"/>
      <c r="RYN27" s="706"/>
      <c r="RYO27" s="706" t="s">
        <v>1426</v>
      </c>
      <c r="RYP27" s="706"/>
      <c r="RYQ27" s="706"/>
      <c r="RYR27" s="706"/>
      <c r="RYS27" s="706"/>
      <c r="RYT27" s="706"/>
      <c r="RYU27" s="706"/>
      <c r="RYV27" s="706"/>
      <c r="RYW27" s="706" t="s">
        <v>1426</v>
      </c>
      <c r="RYX27" s="706"/>
      <c r="RYY27" s="706"/>
      <c r="RYZ27" s="706"/>
      <c r="RZA27" s="706"/>
      <c r="RZB27" s="706"/>
      <c r="RZC27" s="706"/>
      <c r="RZD27" s="706"/>
      <c r="RZE27" s="706" t="s">
        <v>1426</v>
      </c>
      <c r="RZF27" s="706"/>
      <c r="RZG27" s="706"/>
      <c r="RZH27" s="706"/>
      <c r="RZI27" s="706"/>
      <c r="RZJ27" s="706"/>
      <c r="RZK27" s="706"/>
      <c r="RZL27" s="706"/>
      <c r="RZM27" s="706" t="s">
        <v>1426</v>
      </c>
      <c r="RZN27" s="706"/>
      <c r="RZO27" s="706"/>
      <c r="RZP27" s="706"/>
      <c r="RZQ27" s="706"/>
      <c r="RZR27" s="706"/>
      <c r="RZS27" s="706"/>
      <c r="RZT27" s="706"/>
      <c r="RZU27" s="706" t="s">
        <v>1426</v>
      </c>
      <c r="RZV27" s="706"/>
      <c r="RZW27" s="706"/>
      <c r="RZX27" s="706"/>
      <c r="RZY27" s="706"/>
      <c r="RZZ27" s="706"/>
      <c r="SAA27" s="706"/>
      <c r="SAB27" s="706"/>
      <c r="SAC27" s="706" t="s">
        <v>1426</v>
      </c>
      <c r="SAD27" s="706"/>
      <c r="SAE27" s="706"/>
      <c r="SAF27" s="706"/>
      <c r="SAG27" s="706"/>
      <c r="SAH27" s="706"/>
      <c r="SAI27" s="706"/>
      <c r="SAJ27" s="706"/>
      <c r="SAK27" s="706" t="s">
        <v>1426</v>
      </c>
      <c r="SAL27" s="706"/>
      <c r="SAM27" s="706"/>
      <c r="SAN27" s="706"/>
      <c r="SAO27" s="706"/>
      <c r="SAP27" s="706"/>
      <c r="SAQ27" s="706"/>
      <c r="SAR27" s="706"/>
      <c r="SAS27" s="706" t="s">
        <v>1426</v>
      </c>
      <c r="SAT27" s="706"/>
      <c r="SAU27" s="706"/>
      <c r="SAV27" s="706"/>
      <c r="SAW27" s="706"/>
      <c r="SAX27" s="706"/>
      <c r="SAY27" s="706"/>
      <c r="SAZ27" s="706"/>
      <c r="SBA27" s="706" t="s">
        <v>1426</v>
      </c>
      <c r="SBB27" s="706"/>
      <c r="SBC27" s="706"/>
      <c r="SBD27" s="706"/>
      <c r="SBE27" s="706"/>
      <c r="SBF27" s="706"/>
      <c r="SBG27" s="706"/>
      <c r="SBH27" s="706"/>
      <c r="SBI27" s="706" t="s">
        <v>1426</v>
      </c>
      <c r="SBJ27" s="706"/>
      <c r="SBK27" s="706"/>
      <c r="SBL27" s="706"/>
      <c r="SBM27" s="706"/>
      <c r="SBN27" s="706"/>
      <c r="SBO27" s="706"/>
      <c r="SBP27" s="706"/>
      <c r="SBQ27" s="706" t="s">
        <v>1426</v>
      </c>
      <c r="SBR27" s="706"/>
      <c r="SBS27" s="706"/>
      <c r="SBT27" s="706"/>
      <c r="SBU27" s="706"/>
      <c r="SBV27" s="706"/>
      <c r="SBW27" s="706"/>
      <c r="SBX27" s="706"/>
      <c r="SBY27" s="706" t="s">
        <v>1426</v>
      </c>
      <c r="SBZ27" s="706"/>
      <c r="SCA27" s="706"/>
      <c r="SCB27" s="706"/>
      <c r="SCC27" s="706"/>
      <c r="SCD27" s="706"/>
      <c r="SCE27" s="706"/>
      <c r="SCF27" s="706"/>
      <c r="SCG27" s="706" t="s">
        <v>1426</v>
      </c>
      <c r="SCH27" s="706"/>
      <c r="SCI27" s="706"/>
      <c r="SCJ27" s="706"/>
      <c r="SCK27" s="706"/>
      <c r="SCL27" s="706"/>
      <c r="SCM27" s="706"/>
      <c r="SCN27" s="706"/>
      <c r="SCO27" s="706" t="s">
        <v>1426</v>
      </c>
      <c r="SCP27" s="706"/>
      <c r="SCQ27" s="706"/>
      <c r="SCR27" s="706"/>
      <c r="SCS27" s="706"/>
      <c r="SCT27" s="706"/>
      <c r="SCU27" s="706"/>
      <c r="SCV27" s="706"/>
      <c r="SCW27" s="706" t="s">
        <v>1426</v>
      </c>
      <c r="SCX27" s="706"/>
      <c r="SCY27" s="706"/>
      <c r="SCZ27" s="706"/>
      <c r="SDA27" s="706"/>
      <c r="SDB27" s="706"/>
      <c r="SDC27" s="706"/>
      <c r="SDD27" s="706"/>
      <c r="SDE27" s="706" t="s">
        <v>1426</v>
      </c>
      <c r="SDF27" s="706"/>
      <c r="SDG27" s="706"/>
      <c r="SDH27" s="706"/>
      <c r="SDI27" s="706"/>
      <c r="SDJ27" s="706"/>
      <c r="SDK27" s="706"/>
      <c r="SDL27" s="706"/>
      <c r="SDM27" s="706" t="s">
        <v>1426</v>
      </c>
      <c r="SDN27" s="706"/>
      <c r="SDO27" s="706"/>
      <c r="SDP27" s="706"/>
      <c r="SDQ27" s="706"/>
      <c r="SDR27" s="706"/>
      <c r="SDS27" s="706"/>
      <c r="SDT27" s="706"/>
      <c r="SDU27" s="706" t="s">
        <v>1426</v>
      </c>
      <c r="SDV27" s="706"/>
      <c r="SDW27" s="706"/>
      <c r="SDX27" s="706"/>
      <c r="SDY27" s="706"/>
      <c r="SDZ27" s="706"/>
      <c r="SEA27" s="706"/>
      <c r="SEB27" s="706"/>
      <c r="SEC27" s="706" t="s">
        <v>1426</v>
      </c>
      <c r="SED27" s="706"/>
      <c r="SEE27" s="706"/>
      <c r="SEF27" s="706"/>
      <c r="SEG27" s="706"/>
      <c r="SEH27" s="706"/>
      <c r="SEI27" s="706"/>
      <c r="SEJ27" s="706"/>
      <c r="SEK27" s="706" t="s">
        <v>1426</v>
      </c>
      <c r="SEL27" s="706"/>
      <c r="SEM27" s="706"/>
      <c r="SEN27" s="706"/>
      <c r="SEO27" s="706"/>
      <c r="SEP27" s="706"/>
      <c r="SEQ27" s="706"/>
      <c r="SER27" s="706"/>
      <c r="SES27" s="706" t="s">
        <v>1426</v>
      </c>
      <c r="SET27" s="706"/>
      <c r="SEU27" s="706"/>
      <c r="SEV27" s="706"/>
      <c r="SEW27" s="706"/>
      <c r="SEX27" s="706"/>
      <c r="SEY27" s="706"/>
      <c r="SEZ27" s="706"/>
      <c r="SFA27" s="706" t="s">
        <v>1426</v>
      </c>
      <c r="SFB27" s="706"/>
      <c r="SFC27" s="706"/>
      <c r="SFD27" s="706"/>
      <c r="SFE27" s="706"/>
      <c r="SFF27" s="706"/>
      <c r="SFG27" s="706"/>
      <c r="SFH27" s="706"/>
      <c r="SFI27" s="706" t="s">
        <v>1426</v>
      </c>
      <c r="SFJ27" s="706"/>
      <c r="SFK27" s="706"/>
      <c r="SFL27" s="706"/>
      <c r="SFM27" s="706"/>
      <c r="SFN27" s="706"/>
      <c r="SFO27" s="706"/>
      <c r="SFP27" s="706"/>
      <c r="SFQ27" s="706" t="s">
        <v>1426</v>
      </c>
      <c r="SFR27" s="706"/>
      <c r="SFS27" s="706"/>
      <c r="SFT27" s="706"/>
      <c r="SFU27" s="706"/>
      <c r="SFV27" s="706"/>
      <c r="SFW27" s="706"/>
      <c r="SFX27" s="706"/>
      <c r="SFY27" s="706" t="s">
        <v>1426</v>
      </c>
      <c r="SFZ27" s="706"/>
      <c r="SGA27" s="706"/>
      <c r="SGB27" s="706"/>
      <c r="SGC27" s="706"/>
      <c r="SGD27" s="706"/>
      <c r="SGE27" s="706"/>
      <c r="SGF27" s="706"/>
      <c r="SGG27" s="706" t="s">
        <v>1426</v>
      </c>
      <c r="SGH27" s="706"/>
      <c r="SGI27" s="706"/>
      <c r="SGJ27" s="706"/>
      <c r="SGK27" s="706"/>
      <c r="SGL27" s="706"/>
      <c r="SGM27" s="706"/>
      <c r="SGN27" s="706"/>
      <c r="SGO27" s="706" t="s">
        <v>1426</v>
      </c>
      <c r="SGP27" s="706"/>
      <c r="SGQ27" s="706"/>
      <c r="SGR27" s="706"/>
      <c r="SGS27" s="706"/>
      <c r="SGT27" s="706"/>
      <c r="SGU27" s="706"/>
      <c r="SGV27" s="706"/>
      <c r="SGW27" s="706" t="s">
        <v>1426</v>
      </c>
      <c r="SGX27" s="706"/>
      <c r="SGY27" s="706"/>
      <c r="SGZ27" s="706"/>
      <c r="SHA27" s="706"/>
      <c r="SHB27" s="706"/>
      <c r="SHC27" s="706"/>
      <c r="SHD27" s="706"/>
      <c r="SHE27" s="706" t="s">
        <v>1426</v>
      </c>
      <c r="SHF27" s="706"/>
      <c r="SHG27" s="706"/>
      <c r="SHH27" s="706"/>
      <c r="SHI27" s="706"/>
      <c r="SHJ27" s="706"/>
      <c r="SHK27" s="706"/>
      <c r="SHL27" s="706"/>
      <c r="SHM27" s="706" t="s">
        <v>1426</v>
      </c>
      <c r="SHN27" s="706"/>
      <c r="SHO27" s="706"/>
      <c r="SHP27" s="706"/>
      <c r="SHQ27" s="706"/>
      <c r="SHR27" s="706"/>
      <c r="SHS27" s="706"/>
      <c r="SHT27" s="706"/>
      <c r="SHU27" s="706" t="s">
        <v>1426</v>
      </c>
      <c r="SHV27" s="706"/>
      <c r="SHW27" s="706"/>
      <c r="SHX27" s="706"/>
      <c r="SHY27" s="706"/>
      <c r="SHZ27" s="706"/>
      <c r="SIA27" s="706"/>
      <c r="SIB27" s="706"/>
      <c r="SIC27" s="706" t="s">
        <v>1426</v>
      </c>
      <c r="SID27" s="706"/>
      <c r="SIE27" s="706"/>
      <c r="SIF27" s="706"/>
      <c r="SIG27" s="706"/>
      <c r="SIH27" s="706"/>
      <c r="SII27" s="706"/>
      <c r="SIJ27" s="706"/>
      <c r="SIK27" s="706" t="s">
        <v>1426</v>
      </c>
      <c r="SIL27" s="706"/>
      <c r="SIM27" s="706"/>
      <c r="SIN27" s="706"/>
      <c r="SIO27" s="706"/>
      <c r="SIP27" s="706"/>
      <c r="SIQ27" s="706"/>
      <c r="SIR27" s="706"/>
      <c r="SIS27" s="706" t="s">
        <v>1426</v>
      </c>
      <c r="SIT27" s="706"/>
      <c r="SIU27" s="706"/>
      <c r="SIV27" s="706"/>
      <c r="SIW27" s="706"/>
      <c r="SIX27" s="706"/>
      <c r="SIY27" s="706"/>
      <c r="SIZ27" s="706"/>
      <c r="SJA27" s="706" t="s">
        <v>1426</v>
      </c>
      <c r="SJB27" s="706"/>
      <c r="SJC27" s="706"/>
      <c r="SJD27" s="706"/>
      <c r="SJE27" s="706"/>
      <c r="SJF27" s="706"/>
      <c r="SJG27" s="706"/>
      <c r="SJH27" s="706"/>
      <c r="SJI27" s="706" t="s">
        <v>1426</v>
      </c>
      <c r="SJJ27" s="706"/>
      <c r="SJK27" s="706"/>
      <c r="SJL27" s="706"/>
      <c r="SJM27" s="706"/>
      <c r="SJN27" s="706"/>
      <c r="SJO27" s="706"/>
      <c r="SJP27" s="706"/>
      <c r="SJQ27" s="706" t="s">
        <v>1426</v>
      </c>
      <c r="SJR27" s="706"/>
      <c r="SJS27" s="706"/>
      <c r="SJT27" s="706"/>
      <c r="SJU27" s="706"/>
      <c r="SJV27" s="706"/>
      <c r="SJW27" s="706"/>
      <c r="SJX27" s="706"/>
      <c r="SJY27" s="706" t="s">
        <v>1426</v>
      </c>
      <c r="SJZ27" s="706"/>
      <c r="SKA27" s="706"/>
      <c r="SKB27" s="706"/>
      <c r="SKC27" s="706"/>
      <c r="SKD27" s="706"/>
      <c r="SKE27" s="706"/>
      <c r="SKF27" s="706"/>
      <c r="SKG27" s="706" t="s">
        <v>1426</v>
      </c>
      <c r="SKH27" s="706"/>
      <c r="SKI27" s="706"/>
      <c r="SKJ27" s="706"/>
      <c r="SKK27" s="706"/>
      <c r="SKL27" s="706"/>
      <c r="SKM27" s="706"/>
      <c r="SKN27" s="706"/>
      <c r="SKO27" s="706" t="s">
        <v>1426</v>
      </c>
      <c r="SKP27" s="706"/>
      <c r="SKQ27" s="706"/>
      <c r="SKR27" s="706"/>
      <c r="SKS27" s="706"/>
      <c r="SKT27" s="706"/>
      <c r="SKU27" s="706"/>
      <c r="SKV27" s="706"/>
      <c r="SKW27" s="706" t="s">
        <v>1426</v>
      </c>
      <c r="SKX27" s="706"/>
      <c r="SKY27" s="706"/>
      <c r="SKZ27" s="706"/>
      <c r="SLA27" s="706"/>
      <c r="SLB27" s="706"/>
      <c r="SLC27" s="706"/>
      <c r="SLD27" s="706"/>
      <c r="SLE27" s="706" t="s">
        <v>1426</v>
      </c>
      <c r="SLF27" s="706"/>
      <c r="SLG27" s="706"/>
      <c r="SLH27" s="706"/>
      <c r="SLI27" s="706"/>
      <c r="SLJ27" s="706"/>
      <c r="SLK27" s="706"/>
      <c r="SLL27" s="706"/>
      <c r="SLM27" s="706" t="s">
        <v>1426</v>
      </c>
      <c r="SLN27" s="706"/>
      <c r="SLO27" s="706"/>
      <c r="SLP27" s="706"/>
      <c r="SLQ27" s="706"/>
      <c r="SLR27" s="706"/>
      <c r="SLS27" s="706"/>
      <c r="SLT27" s="706"/>
      <c r="SLU27" s="706" t="s">
        <v>1426</v>
      </c>
      <c r="SLV27" s="706"/>
      <c r="SLW27" s="706"/>
      <c r="SLX27" s="706"/>
      <c r="SLY27" s="706"/>
      <c r="SLZ27" s="706"/>
      <c r="SMA27" s="706"/>
      <c r="SMB27" s="706"/>
      <c r="SMC27" s="706" t="s">
        <v>1426</v>
      </c>
      <c r="SMD27" s="706"/>
      <c r="SME27" s="706"/>
      <c r="SMF27" s="706"/>
      <c r="SMG27" s="706"/>
      <c r="SMH27" s="706"/>
      <c r="SMI27" s="706"/>
      <c r="SMJ27" s="706"/>
      <c r="SMK27" s="706" t="s">
        <v>1426</v>
      </c>
      <c r="SML27" s="706"/>
      <c r="SMM27" s="706"/>
      <c r="SMN27" s="706"/>
      <c r="SMO27" s="706"/>
      <c r="SMP27" s="706"/>
      <c r="SMQ27" s="706"/>
      <c r="SMR27" s="706"/>
      <c r="SMS27" s="706" t="s">
        <v>1426</v>
      </c>
      <c r="SMT27" s="706"/>
      <c r="SMU27" s="706"/>
      <c r="SMV27" s="706"/>
      <c r="SMW27" s="706"/>
      <c r="SMX27" s="706"/>
      <c r="SMY27" s="706"/>
      <c r="SMZ27" s="706"/>
      <c r="SNA27" s="706" t="s">
        <v>1426</v>
      </c>
      <c r="SNB27" s="706"/>
      <c r="SNC27" s="706"/>
      <c r="SND27" s="706"/>
      <c r="SNE27" s="706"/>
      <c r="SNF27" s="706"/>
      <c r="SNG27" s="706"/>
      <c r="SNH27" s="706"/>
      <c r="SNI27" s="706" t="s">
        <v>1426</v>
      </c>
      <c r="SNJ27" s="706"/>
      <c r="SNK27" s="706"/>
      <c r="SNL27" s="706"/>
      <c r="SNM27" s="706"/>
      <c r="SNN27" s="706"/>
      <c r="SNO27" s="706"/>
      <c r="SNP27" s="706"/>
      <c r="SNQ27" s="706" t="s">
        <v>1426</v>
      </c>
      <c r="SNR27" s="706"/>
      <c r="SNS27" s="706"/>
      <c r="SNT27" s="706"/>
      <c r="SNU27" s="706"/>
      <c r="SNV27" s="706"/>
      <c r="SNW27" s="706"/>
      <c r="SNX27" s="706"/>
      <c r="SNY27" s="706" t="s">
        <v>1426</v>
      </c>
      <c r="SNZ27" s="706"/>
      <c r="SOA27" s="706"/>
      <c r="SOB27" s="706"/>
      <c r="SOC27" s="706"/>
      <c r="SOD27" s="706"/>
      <c r="SOE27" s="706"/>
      <c r="SOF27" s="706"/>
      <c r="SOG27" s="706" t="s">
        <v>1426</v>
      </c>
      <c r="SOH27" s="706"/>
      <c r="SOI27" s="706"/>
      <c r="SOJ27" s="706"/>
      <c r="SOK27" s="706"/>
      <c r="SOL27" s="706"/>
      <c r="SOM27" s="706"/>
      <c r="SON27" s="706"/>
      <c r="SOO27" s="706" t="s">
        <v>1426</v>
      </c>
      <c r="SOP27" s="706"/>
      <c r="SOQ27" s="706"/>
      <c r="SOR27" s="706"/>
      <c r="SOS27" s="706"/>
      <c r="SOT27" s="706"/>
      <c r="SOU27" s="706"/>
      <c r="SOV27" s="706"/>
      <c r="SOW27" s="706" t="s">
        <v>1426</v>
      </c>
      <c r="SOX27" s="706"/>
      <c r="SOY27" s="706"/>
      <c r="SOZ27" s="706"/>
      <c r="SPA27" s="706"/>
      <c r="SPB27" s="706"/>
      <c r="SPC27" s="706"/>
      <c r="SPD27" s="706"/>
      <c r="SPE27" s="706" t="s">
        <v>1426</v>
      </c>
      <c r="SPF27" s="706"/>
      <c r="SPG27" s="706"/>
      <c r="SPH27" s="706"/>
      <c r="SPI27" s="706"/>
      <c r="SPJ27" s="706"/>
      <c r="SPK27" s="706"/>
      <c r="SPL27" s="706"/>
      <c r="SPM27" s="706" t="s">
        <v>1426</v>
      </c>
      <c r="SPN27" s="706"/>
      <c r="SPO27" s="706"/>
      <c r="SPP27" s="706"/>
      <c r="SPQ27" s="706"/>
      <c r="SPR27" s="706"/>
      <c r="SPS27" s="706"/>
      <c r="SPT27" s="706"/>
      <c r="SPU27" s="706" t="s">
        <v>1426</v>
      </c>
      <c r="SPV27" s="706"/>
      <c r="SPW27" s="706"/>
      <c r="SPX27" s="706"/>
      <c r="SPY27" s="706"/>
      <c r="SPZ27" s="706"/>
      <c r="SQA27" s="706"/>
      <c r="SQB27" s="706"/>
      <c r="SQC27" s="706" t="s">
        <v>1426</v>
      </c>
      <c r="SQD27" s="706"/>
      <c r="SQE27" s="706"/>
      <c r="SQF27" s="706"/>
      <c r="SQG27" s="706"/>
      <c r="SQH27" s="706"/>
      <c r="SQI27" s="706"/>
      <c r="SQJ27" s="706"/>
      <c r="SQK27" s="706" t="s">
        <v>1426</v>
      </c>
      <c r="SQL27" s="706"/>
      <c r="SQM27" s="706"/>
      <c r="SQN27" s="706"/>
      <c r="SQO27" s="706"/>
      <c r="SQP27" s="706"/>
      <c r="SQQ27" s="706"/>
      <c r="SQR27" s="706"/>
      <c r="SQS27" s="706" t="s">
        <v>1426</v>
      </c>
      <c r="SQT27" s="706"/>
      <c r="SQU27" s="706"/>
      <c r="SQV27" s="706"/>
      <c r="SQW27" s="706"/>
      <c r="SQX27" s="706"/>
      <c r="SQY27" s="706"/>
      <c r="SQZ27" s="706"/>
      <c r="SRA27" s="706" t="s">
        <v>1426</v>
      </c>
      <c r="SRB27" s="706"/>
      <c r="SRC27" s="706"/>
      <c r="SRD27" s="706"/>
      <c r="SRE27" s="706"/>
      <c r="SRF27" s="706"/>
      <c r="SRG27" s="706"/>
      <c r="SRH27" s="706"/>
      <c r="SRI27" s="706" t="s">
        <v>1426</v>
      </c>
      <c r="SRJ27" s="706"/>
      <c r="SRK27" s="706"/>
      <c r="SRL27" s="706"/>
      <c r="SRM27" s="706"/>
      <c r="SRN27" s="706"/>
      <c r="SRO27" s="706"/>
      <c r="SRP27" s="706"/>
      <c r="SRQ27" s="706" t="s">
        <v>1426</v>
      </c>
      <c r="SRR27" s="706"/>
      <c r="SRS27" s="706"/>
      <c r="SRT27" s="706"/>
      <c r="SRU27" s="706"/>
      <c r="SRV27" s="706"/>
      <c r="SRW27" s="706"/>
      <c r="SRX27" s="706"/>
      <c r="SRY27" s="706" t="s">
        <v>1426</v>
      </c>
      <c r="SRZ27" s="706"/>
      <c r="SSA27" s="706"/>
      <c r="SSB27" s="706"/>
      <c r="SSC27" s="706"/>
      <c r="SSD27" s="706"/>
      <c r="SSE27" s="706"/>
      <c r="SSF27" s="706"/>
      <c r="SSG27" s="706" t="s">
        <v>1426</v>
      </c>
      <c r="SSH27" s="706"/>
      <c r="SSI27" s="706"/>
      <c r="SSJ27" s="706"/>
      <c r="SSK27" s="706"/>
      <c r="SSL27" s="706"/>
      <c r="SSM27" s="706"/>
      <c r="SSN27" s="706"/>
      <c r="SSO27" s="706" t="s">
        <v>1426</v>
      </c>
      <c r="SSP27" s="706"/>
      <c r="SSQ27" s="706"/>
      <c r="SSR27" s="706"/>
      <c r="SSS27" s="706"/>
      <c r="SST27" s="706"/>
      <c r="SSU27" s="706"/>
      <c r="SSV27" s="706"/>
      <c r="SSW27" s="706" t="s">
        <v>1426</v>
      </c>
      <c r="SSX27" s="706"/>
      <c r="SSY27" s="706"/>
      <c r="SSZ27" s="706"/>
      <c r="STA27" s="706"/>
      <c r="STB27" s="706"/>
      <c r="STC27" s="706"/>
      <c r="STD27" s="706"/>
      <c r="STE27" s="706" t="s">
        <v>1426</v>
      </c>
      <c r="STF27" s="706"/>
      <c r="STG27" s="706"/>
      <c r="STH27" s="706"/>
      <c r="STI27" s="706"/>
      <c r="STJ27" s="706"/>
      <c r="STK27" s="706"/>
      <c r="STL27" s="706"/>
      <c r="STM27" s="706" t="s">
        <v>1426</v>
      </c>
      <c r="STN27" s="706"/>
      <c r="STO27" s="706"/>
      <c r="STP27" s="706"/>
      <c r="STQ27" s="706"/>
      <c r="STR27" s="706"/>
      <c r="STS27" s="706"/>
      <c r="STT27" s="706"/>
      <c r="STU27" s="706" t="s">
        <v>1426</v>
      </c>
      <c r="STV27" s="706"/>
      <c r="STW27" s="706"/>
      <c r="STX27" s="706"/>
      <c r="STY27" s="706"/>
      <c r="STZ27" s="706"/>
      <c r="SUA27" s="706"/>
      <c r="SUB27" s="706"/>
      <c r="SUC27" s="706" t="s">
        <v>1426</v>
      </c>
      <c r="SUD27" s="706"/>
      <c r="SUE27" s="706"/>
      <c r="SUF27" s="706"/>
      <c r="SUG27" s="706"/>
      <c r="SUH27" s="706"/>
      <c r="SUI27" s="706"/>
      <c r="SUJ27" s="706"/>
      <c r="SUK27" s="706" t="s">
        <v>1426</v>
      </c>
      <c r="SUL27" s="706"/>
      <c r="SUM27" s="706"/>
      <c r="SUN27" s="706"/>
      <c r="SUO27" s="706"/>
      <c r="SUP27" s="706"/>
      <c r="SUQ27" s="706"/>
      <c r="SUR27" s="706"/>
      <c r="SUS27" s="706" t="s">
        <v>1426</v>
      </c>
      <c r="SUT27" s="706"/>
      <c r="SUU27" s="706"/>
      <c r="SUV27" s="706"/>
      <c r="SUW27" s="706"/>
      <c r="SUX27" s="706"/>
      <c r="SUY27" s="706"/>
      <c r="SUZ27" s="706"/>
      <c r="SVA27" s="706" t="s">
        <v>1426</v>
      </c>
      <c r="SVB27" s="706"/>
      <c r="SVC27" s="706"/>
      <c r="SVD27" s="706"/>
      <c r="SVE27" s="706"/>
      <c r="SVF27" s="706"/>
      <c r="SVG27" s="706"/>
      <c r="SVH27" s="706"/>
      <c r="SVI27" s="706" t="s">
        <v>1426</v>
      </c>
      <c r="SVJ27" s="706"/>
      <c r="SVK27" s="706"/>
      <c r="SVL27" s="706"/>
      <c r="SVM27" s="706"/>
      <c r="SVN27" s="706"/>
      <c r="SVO27" s="706"/>
      <c r="SVP27" s="706"/>
      <c r="SVQ27" s="706" t="s">
        <v>1426</v>
      </c>
      <c r="SVR27" s="706"/>
      <c r="SVS27" s="706"/>
      <c r="SVT27" s="706"/>
      <c r="SVU27" s="706"/>
      <c r="SVV27" s="706"/>
      <c r="SVW27" s="706"/>
      <c r="SVX27" s="706"/>
      <c r="SVY27" s="706" t="s">
        <v>1426</v>
      </c>
      <c r="SVZ27" s="706"/>
      <c r="SWA27" s="706"/>
      <c r="SWB27" s="706"/>
      <c r="SWC27" s="706"/>
      <c r="SWD27" s="706"/>
      <c r="SWE27" s="706"/>
      <c r="SWF27" s="706"/>
      <c r="SWG27" s="706" t="s">
        <v>1426</v>
      </c>
      <c r="SWH27" s="706"/>
      <c r="SWI27" s="706"/>
      <c r="SWJ27" s="706"/>
      <c r="SWK27" s="706"/>
      <c r="SWL27" s="706"/>
      <c r="SWM27" s="706"/>
      <c r="SWN27" s="706"/>
      <c r="SWO27" s="706" t="s">
        <v>1426</v>
      </c>
      <c r="SWP27" s="706"/>
      <c r="SWQ27" s="706"/>
      <c r="SWR27" s="706"/>
      <c r="SWS27" s="706"/>
      <c r="SWT27" s="706"/>
      <c r="SWU27" s="706"/>
      <c r="SWV27" s="706"/>
      <c r="SWW27" s="706" t="s">
        <v>1426</v>
      </c>
      <c r="SWX27" s="706"/>
      <c r="SWY27" s="706"/>
      <c r="SWZ27" s="706"/>
      <c r="SXA27" s="706"/>
      <c r="SXB27" s="706"/>
      <c r="SXC27" s="706"/>
      <c r="SXD27" s="706"/>
      <c r="SXE27" s="706" t="s">
        <v>1426</v>
      </c>
      <c r="SXF27" s="706"/>
      <c r="SXG27" s="706"/>
      <c r="SXH27" s="706"/>
      <c r="SXI27" s="706"/>
      <c r="SXJ27" s="706"/>
      <c r="SXK27" s="706"/>
      <c r="SXL27" s="706"/>
      <c r="SXM27" s="706" t="s">
        <v>1426</v>
      </c>
      <c r="SXN27" s="706"/>
      <c r="SXO27" s="706"/>
      <c r="SXP27" s="706"/>
      <c r="SXQ27" s="706"/>
      <c r="SXR27" s="706"/>
      <c r="SXS27" s="706"/>
      <c r="SXT27" s="706"/>
      <c r="SXU27" s="706" t="s">
        <v>1426</v>
      </c>
      <c r="SXV27" s="706"/>
      <c r="SXW27" s="706"/>
      <c r="SXX27" s="706"/>
      <c r="SXY27" s="706"/>
      <c r="SXZ27" s="706"/>
      <c r="SYA27" s="706"/>
      <c r="SYB27" s="706"/>
      <c r="SYC27" s="706" t="s">
        <v>1426</v>
      </c>
      <c r="SYD27" s="706"/>
      <c r="SYE27" s="706"/>
      <c r="SYF27" s="706"/>
      <c r="SYG27" s="706"/>
      <c r="SYH27" s="706"/>
      <c r="SYI27" s="706"/>
      <c r="SYJ27" s="706"/>
      <c r="SYK27" s="706" t="s">
        <v>1426</v>
      </c>
      <c r="SYL27" s="706"/>
      <c r="SYM27" s="706"/>
      <c r="SYN27" s="706"/>
      <c r="SYO27" s="706"/>
      <c r="SYP27" s="706"/>
      <c r="SYQ27" s="706"/>
      <c r="SYR27" s="706"/>
      <c r="SYS27" s="706" t="s">
        <v>1426</v>
      </c>
      <c r="SYT27" s="706"/>
      <c r="SYU27" s="706"/>
      <c r="SYV27" s="706"/>
      <c r="SYW27" s="706"/>
      <c r="SYX27" s="706"/>
      <c r="SYY27" s="706"/>
      <c r="SYZ27" s="706"/>
      <c r="SZA27" s="706" t="s">
        <v>1426</v>
      </c>
      <c r="SZB27" s="706"/>
      <c r="SZC27" s="706"/>
      <c r="SZD27" s="706"/>
      <c r="SZE27" s="706"/>
      <c r="SZF27" s="706"/>
      <c r="SZG27" s="706"/>
      <c r="SZH27" s="706"/>
      <c r="SZI27" s="706" t="s">
        <v>1426</v>
      </c>
      <c r="SZJ27" s="706"/>
      <c r="SZK27" s="706"/>
      <c r="SZL27" s="706"/>
      <c r="SZM27" s="706"/>
      <c r="SZN27" s="706"/>
      <c r="SZO27" s="706"/>
      <c r="SZP27" s="706"/>
      <c r="SZQ27" s="706" t="s">
        <v>1426</v>
      </c>
      <c r="SZR27" s="706"/>
      <c r="SZS27" s="706"/>
      <c r="SZT27" s="706"/>
      <c r="SZU27" s="706"/>
      <c r="SZV27" s="706"/>
      <c r="SZW27" s="706"/>
      <c r="SZX27" s="706"/>
      <c r="SZY27" s="706" t="s">
        <v>1426</v>
      </c>
      <c r="SZZ27" s="706"/>
      <c r="TAA27" s="706"/>
      <c r="TAB27" s="706"/>
      <c r="TAC27" s="706"/>
      <c r="TAD27" s="706"/>
      <c r="TAE27" s="706"/>
      <c r="TAF27" s="706"/>
      <c r="TAG27" s="706" t="s">
        <v>1426</v>
      </c>
      <c r="TAH27" s="706"/>
      <c r="TAI27" s="706"/>
      <c r="TAJ27" s="706"/>
      <c r="TAK27" s="706"/>
      <c r="TAL27" s="706"/>
      <c r="TAM27" s="706"/>
      <c r="TAN27" s="706"/>
      <c r="TAO27" s="706" t="s">
        <v>1426</v>
      </c>
      <c r="TAP27" s="706"/>
      <c r="TAQ27" s="706"/>
      <c r="TAR27" s="706"/>
      <c r="TAS27" s="706"/>
      <c r="TAT27" s="706"/>
      <c r="TAU27" s="706"/>
      <c r="TAV27" s="706"/>
      <c r="TAW27" s="706" t="s">
        <v>1426</v>
      </c>
      <c r="TAX27" s="706"/>
      <c r="TAY27" s="706"/>
      <c r="TAZ27" s="706"/>
      <c r="TBA27" s="706"/>
      <c r="TBB27" s="706"/>
      <c r="TBC27" s="706"/>
      <c r="TBD27" s="706"/>
      <c r="TBE27" s="706" t="s">
        <v>1426</v>
      </c>
      <c r="TBF27" s="706"/>
      <c r="TBG27" s="706"/>
      <c r="TBH27" s="706"/>
      <c r="TBI27" s="706"/>
      <c r="TBJ27" s="706"/>
      <c r="TBK27" s="706"/>
      <c r="TBL27" s="706"/>
      <c r="TBM27" s="706" t="s">
        <v>1426</v>
      </c>
      <c r="TBN27" s="706"/>
      <c r="TBO27" s="706"/>
      <c r="TBP27" s="706"/>
      <c r="TBQ27" s="706"/>
      <c r="TBR27" s="706"/>
      <c r="TBS27" s="706"/>
      <c r="TBT27" s="706"/>
      <c r="TBU27" s="706" t="s">
        <v>1426</v>
      </c>
      <c r="TBV27" s="706"/>
      <c r="TBW27" s="706"/>
      <c r="TBX27" s="706"/>
      <c r="TBY27" s="706"/>
      <c r="TBZ27" s="706"/>
      <c r="TCA27" s="706"/>
      <c r="TCB27" s="706"/>
      <c r="TCC27" s="706" t="s">
        <v>1426</v>
      </c>
      <c r="TCD27" s="706"/>
      <c r="TCE27" s="706"/>
      <c r="TCF27" s="706"/>
      <c r="TCG27" s="706"/>
      <c r="TCH27" s="706"/>
      <c r="TCI27" s="706"/>
      <c r="TCJ27" s="706"/>
      <c r="TCK27" s="706" t="s">
        <v>1426</v>
      </c>
      <c r="TCL27" s="706"/>
      <c r="TCM27" s="706"/>
      <c r="TCN27" s="706"/>
      <c r="TCO27" s="706"/>
      <c r="TCP27" s="706"/>
      <c r="TCQ27" s="706"/>
      <c r="TCR27" s="706"/>
      <c r="TCS27" s="706" t="s">
        <v>1426</v>
      </c>
      <c r="TCT27" s="706"/>
      <c r="TCU27" s="706"/>
      <c r="TCV27" s="706"/>
      <c r="TCW27" s="706"/>
      <c r="TCX27" s="706"/>
      <c r="TCY27" s="706"/>
      <c r="TCZ27" s="706"/>
      <c r="TDA27" s="706" t="s">
        <v>1426</v>
      </c>
      <c r="TDB27" s="706"/>
      <c r="TDC27" s="706"/>
      <c r="TDD27" s="706"/>
      <c r="TDE27" s="706"/>
      <c r="TDF27" s="706"/>
      <c r="TDG27" s="706"/>
      <c r="TDH27" s="706"/>
      <c r="TDI27" s="706" t="s">
        <v>1426</v>
      </c>
      <c r="TDJ27" s="706"/>
      <c r="TDK27" s="706"/>
      <c r="TDL27" s="706"/>
      <c r="TDM27" s="706"/>
      <c r="TDN27" s="706"/>
      <c r="TDO27" s="706"/>
      <c r="TDP27" s="706"/>
      <c r="TDQ27" s="706" t="s">
        <v>1426</v>
      </c>
      <c r="TDR27" s="706"/>
      <c r="TDS27" s="706"/>
      <c r="TDT27" s="706"/>
      <c r="TDU27" s="706"/>
      <c r="TDV27" s="706"/>
      <c r="TDW27" s="706"/>
      <c r="TDX27" s="706"/>
      <c r="TDY27" s="706" t="s">
        <v>1426</v>
      </c>
      <c r="TDZ27" s="706"/>
      <c r="TEA27" s="706"/>
      <c r="TEB27" s="706"/>
      <c r="TEC27" s="706"/>
      <c r="TED27" s="706"/>
      <c r="TEE27" s="706"/>
      <c r="TEF27" s="706"/>
      <c r="TEG27" s="706" t="s">
        <v>1426</v>
      </c>
      <c r="TEH27" s="706"/>
      <c r="TEI27" s="706"/>
      <c r="TEJ27" s="706"/>
      <c r="TEK27" s="706"/>
      <c r="TEL27" s="706"/>
      <c r="TEM27" s="706"/>
      <c r="TEN27" s="706"/>
      <c r="TEO27" s="706" t="s">
        <v>1426</v>
      </c>
      <c r="TEP27" s="706"/>
      <c r="TEQ27" s="706"/>
      <c r="TER27" s="706"/>
      <c r="TES27" s="706"/>
      <c r="TET27" s="706"/>
      <c r="TEU27" s="706"/>
      <c r="TEV27" s="706"/>
      <c r="TEW27" s="706" t="s">
        <v>1426</v>
      </c>
      <c r="TEX27" s="706"/>
      <c r="TEY27" s="706"/>
      <c r="TEZ27" s="706"/>
      <c r="TFA27" s="706"/>
      <c r="TFB27" s="706"/>
      <c r="TFC27" s="706"/>
      <c r="TFD27" s="706"/>
      <c r="TFE27" s="706" t="s">
        <v>1426</v>
      </c>
      <c r="TFF27" s="706"/>
      <c r="TFG27" s="706"/>
      <c r="TFH27" s="706"/>
      <c r="TFI27" s="706"/>
      <c r="TFJ27" s="706"/>
      <c r="TFK27" s="706"/>
      <c r="TFL27" s="706"/>
      <c r="TFM27" s="706" t="s">
        <v>1426</v>
      </c>
      <c r="TFN27" s="706"/>
      <c r="TFO27" s="706"/>
      <c r="TFP27" s="706"/>
      <c r="TFQ27" s="706"/>
      <c r="TFR27" s="706"/>
      <c r="TFS27" s="706"/>
      <c r="TFT27" s="706"/>
      <c r="TFU27" s="706" t="s">
        <v>1426</v>
      </c>
      <c r="TFV27" s="706"/>
      <c r="TFW27" s="706"/>
      <c r="TFX27" s="706"/>
      <c r="TFY27" s="706"/>
      <c r="TFZ27" s="706"/>
      <c r="TGA27" s="706"/>
      <c r="TGB27" s="706"/>
      <c r="TGC27" s="706" t="s">
        <v>1426</v>
      </c>
      <c r="TGD27" s="706"/>
      <c r="TGE27" s="706"/>
      <c r="TGF27" s="706"/>
      <c r="TGG27" s="706"/>
      <c r="TGH27" s="706"/>
      <c r="TGI27" s="706"/>
      <c r="TGJ27" s="706"/>
      <c r="TGK27" s="706" t="s">
        <v>1426</v>
      </c>
      <c r="TGL27" s="706"/>
      <c r="TGM27" s="706"/>
      <c r="TGN27" s="706"/>
      <c r="TGO27" s="706"/>
      <c r="TGP27" s="706"/>
      <c r="TGQ27" s="706"/>
      <c r="TGR27" s="706"/>
      <c r="TGS27" s="706" t="s">
        <v>1426</v>
      </c>
      <c r="TGT27" s="706"/>
      <c r="TGU27" s="706"/>
      <c r="TGV27" s="706"/>
      <c r="TGW27" s="706"/>
      <c r="TGX27" s="706"/>
      <c r="TGY27" s="706"/>
      <c r="TGZ27" s="706"/>
      <c r="THA27" s="706" t="s">
        <v>1426</v>
      </c>
      <c r="THB27" s="706"/>
      <c r="THC27" s="706"/>
      <c r="THD27" s="706"/>
      <c r="THE27" s="706"/>
      <c r="THF27" s="706"/>
      <c r="THG27" s="706"/>
      <c r="THH27" s="706"/>
      <c r="THI27" s="706" t="s">
        <v>1426</v>
      </c>
      <c r="THJ27" s="706"/>
      <c r="THK27" s="706"/>
      <c r="THL27" s="706"/>
      <c r="THM27" s="706"/>
      <c r="THN27" s="706"/>
      <c r="THO27" s="706"/>
      <c r="THP27" s="706"/>
      <c r="THQ27" s="706" t="s">
        <v>1426</v>
      </c>
      <c r="THR27" s="706"/>
      <c r="THS27" s="706"/>
      <c r="THT27" s="706"/>
      <c r="THU27" s="706"/>
      <c r="THV27" s="706"/>
      <c r="THW27" s="706"/>
      <c r="THX27" s="706"/>
      <c r="THY27" s="706" t="s">
        <v>1426</v>
      </c>
      <c r="THZ27" s="706"/>
      <c r="TIA27" s="706"/>
      <c r="TIB27" s="706"/>
      <c r="TIC27" s="706"/>
      <c r="TID27" s="706"/>
      <c r="TIE27" s="706"/>
      <c r="TIF27" s="706"/>
      <c r="TIG27" s="706" t="s">
        <v>1426</v>
      </c>
      <c r="TIH27" s="706"/>
      <c r="TII27" s="706"/>
      <c r="TIJ27" s="706"/>
      <c r="TIK27" s="706"/>
      <c r="TIL27" s="706"/>
      <c r="TIM27" s="706"/>
      <c r="TIN27" s="706"/>
      <c r="TIO27" s="706" t="s">
        <v>1426</v>
      </c>
      <c r="TIP27" s="706"/>
      <c r="TIQ27" s="706"/>
      <c r="TIR27" s="706"/>
      <c r="TIS27" s="706"/>
      <c r="TIT27" s="706"/>
      <c r="TIU27" s="706"/>
      <c r="TIV27" s="706"/>
      <c r="TIW27" s="706" t="s">
        <v>1426</v>
      </c>
      <c r="TIX27" s="706"/>
      <c r="TIY27" s="706"/>
      <c r="TIZ27" s="706"/>
      <c r="TJA27" s="706"/>
      <c r="TJB27" s="706"/>
      <c r="TJC27" s="706"/>
      <c r="TJD27" s="706"/>
      <c r="TJE27" s="706" t="s">
        <v>1426</v>
      </c>
      <c r="TJF27" s="706"/>
      <c r="TJG27" s="706"/>
      <c r="TJH27" s="706"/>
      <c r="TJI27" s="706"/>
      <c r="TJJ27" s="706"/>
      <c r="TJK27" s="706"/>
      <c r="TJL27" s="706"/>
      <c r="TJM27" s="706" t="s">
        <v>1426</v>
      </c>
      <c r="TJN27" s="706"/>
      <c r="TJO27" s="706"/>
      <c r="TJP27" s="706"/>
      <c r="TJQ27" s="706"/>
      <c r="TJR27" s="706"/>
      <c r="TJS27" s="706"/>
      <c r="TJT27" s="706"/>
      <c r="TJU27" s="706" t="s">
        <v>1426</v>
      </c>
      <c r="TJV27" s="706"/>
      <c r="TJW27" s="706"/>
      <c r="TJX27" s="706"/>
      <c r="TJY27" s="706"/>
      <c r="TJZ27" s="706"/>
      <c r="TKA27" s="706"/>
      <c r="TKB27" s="706"/>
      <c r="TKC27" s="706" t="s">
        <v>1426</v>
      </c>
      <c r="TKD27" s="706"/>
      <c r="TKE27" s="706"/>
      <c r="TKF27" s="706"/>
      <c r="TKG27" s="706"/>
      <c r="TKH27" s="706"/>
      <c r="TKI27" s="706"/>
      <c r="TKJ27" s="706"/>
      <c r="TKK27" s="706" t="s">
        <v>1426</v>
      </c>
      <c r="TKL27" s="706"/>
      <c r="TKM27" s="706"/>
      <c r="TKN27" s="706"/>
      <c r="TKO27" s="706"/>
      <c r="TKP27" s="706"/>
      <c r="TKQ27" s="706"/>
      <c r="TKR27" s="706"/>
      <c r="TKS27" s="706" t="s">
        <v>1426</v>
      </c>
      <c r="TKT27" s="706"/>
      <c r="TKU27" s="706"/>
      <c r="TKV27" s="706"/>
      <c r="TKW27" s="706"/>
      <c r="TKX27" s="706"/>
      <c r="TKY27" s="706"/>
      <c r="TKZ27" s="706"/>
      <c r="TLA27" s="706" t="s">
        <v>1426</v>
      </c>
      <c r="TLB27" s="706"/>
      <c r="TLC27" s="706"/>
      <c r="TLD27" s="706"/>
      <c r="TLE27" s="706"/>
      <c r="TLF27" s="706"/>
      <c r="TLG27" s="706"/>
      <c r="TLH27" s="706"/>
      <c r="TLI27" s="706" t="s">
        <v>1426</v>
      </c>
      <c r="TLJ27" s="706"/>
      <c r="TLK27" s="706"/>
      <c r="TLL27" s="706"/>
      <c r="TLM27" s="706"/>
      <c r="TLN27" s="706"/>
      <c r="TLO27" s="706"/>
      <c r="TLP27" s="706"/>
      <c r="TLQ27" s="706" t="s">
        <v>1426</v>
      </c>
      <c r="TLR27" s="706"/>
      <c r="TLS27" s="706"/>
      <c r="TLT27" s="706"/>
      <c r="TLU27" s="706"/>
      <c r="TLV27" s="706"/>
      <c r="TLW27" s="706"/>
      <c r="TLX27" s="706"/>
      <c r="TLY27" s="706" t="s">
        <v>1426</v>
      </c>
      <c r="TLZ27" s="706"/>
      <c r="TMA27" s="706"/>
      <c r="TMB27" s="706"/>
      <c r="TMC27" s="706"/>
      <c r="TMD27" s="706"/>
      <c r="TME27" s="706"/>
      <c r="TMF27" s="706"/>
      <c r="TMG27" s="706" t="s">
        <v>1426</v>
      </c>
      <c r="TMH27" s="706"/>
      <c r="TMI27" s="706"/>
      <c r="TMJ27" s="706"/>
      <c r="TMK27" s="706"/>
      <c r="TML27" s="706"/>
      <c r="TMM27" s="706"/>
      <c r="TMN27" s="706"/>
      <c r="TMO27" s="706" t="s">
        <v>1426</v>
      </c>
      <c r="TMP27" s="706"/>
      <c r="TMQ27" s="706"/>
      <c r="TMR27" s="706"/>
      <c r="TMS27" s="706"/>
      <c r="TMT27" s="706"/>
      <c r="TMU27" s="706"/>
      <c r="TMV27" s="706"/>
      <c r="TMW27" s="706" t="s">
        <v>1426</v>
      </c>
      <c r="TMX27" s="706"/>
      <c r="TMY27" s="706"/>
      <c r="TMZ27" s="706"/>
      <c r="TNA27" s="706"/>
      <c r="TNB27" s="706"/>
      <c r="TNC27" s="706"/>
      <c r="TND27" s="706"/>
      <c r="TNE27" s="706" t="s">
        <v>1426</v>
      </c>
      <c r="TNF27" s="706"/>
      <c r="TNG27" s="706"/>
      <c r="TNH27" s="706"/>
      <c r="TNI27" s="706"/>
      <c r="TNJ27" s="706"/>
      <c r="TNK27" s="706"/>
      <c r="TNL27" s="706"/>
      <c r="TNM27" s="706" t="s">
        <v>1426</v>
      </c>
      <c r="TNN27" s="706"/>
      <c r="TNO27" s="706"/>
      <c r="TNP27" s="706"/>
      <c r="TNQ27" s="706"/>
      <c r="TNR27" s="706"/>
      <c r="TNS27" s="706"/>
      <c r="TNT27" s="706"/>
      <c r="TNU27" s="706" t="s">
        <v>1426</v>
      </c>
      <c r="TNV27" s="706"/>
      <c r="TNW27" s="706"/>
      <c r="TNX27" s="706"/>
      <c r="TNY27" s="706"/>
      <c r="TNZ27" s="706"/>
      <c r="TOA27" s="706"/>
      <c r="TOB27" s="706"/>
      <c r="TOC27" s="706" t="s">
        <v>1426</v>
      </c>
      <c r="TOD27" s="706"/>
      <c r="TOE27" s="706"/>
      <c r="TOF27" s="706"/>
      <c r="TOG27" s="706"/>
      <c r="TOH27" s="706"/>
      <c r="TOI27" s="706"/>
      <c r="TOJ27" s="706"/>
      <c r="TOK27" s="706" t="s">
        <v>1426</v>
      </c>
      <c r="TOL27" s="706"/>
      <c r="TOM27" s="706"/>
      <c r="TON27" s="706"/>
      <c r="TOO27" s="706"/>
      <c r="TOP27" s="706"/>
      <c r="TOQ27" s="706"/>
      <c r="TOR27" s="706"/>
      <c r="TOS27" s="706" t="s">
        <v>1426</v>
      </c>
      <c r="TOT27" s="706"/>
      <c r="TOU27" s="706"/>
      <c r="TOV27" s="706"/>
      <c r="TOW27" s="706"/>
      <c r="TOX27" s="706"/>
      <c r="TOY27" s="706"/>
      <c r="TOZ27" s="706"/>
      <c r="TPA27" s="706" t="s">
        <v>1426</v>
      </c>
      <c r="TPB27" s="706"/>
      <c r="TPC27" s="706"/>
      <c r="TPD27" s="706"/>
      <c r="TPE27" s="706"/>
      <c r="TPF27" s="706"/>
      <c r="TPG27" s="706"/>
      <c r="TPH27" s="706"/>
      <c r="TPI27" s="706" t="s">
        <v>1426</v>
      </c>
      <c r="TPJ27" s="706"/>
      <c r="TPK27" s="706"/>
      <c r="TPL27" s="706"/>
      <c r="TPM27" s="706"/>
      <c r="TPN27" s="706"/>
      <c r="TPO27" s="706"/>
      <c r="TPP27" s="706"/>
      <c r="TPQ27" s="706" t="s">
        <v>1426</v>
      </c>
      <c r="TPR27" s="706"/>
      <c r="TPS27" s="706"/>
      <c r="TPT27" s="706"/>
      <c r="TPU27" s="706"/>
      <c r="TPV27" s="706"/>
      <c r="TPW27" s="706"/>
      <c r="TPX27" s="706"/>
      <c r="TPY27" s="706" t="s">
        <v>1426</v>
      </c>
      <c r="TPZ27" s="706"/>
      <c r="TQA27" s="706"/>
      <c r="TQB27" s="706"/>
      <c r="TQC27" s="706"/>
      <c r="TQD27" s="706"/>
      <c r="TQE27" s="706"/>
      <c r="TQF27" s="706"/>
      <c r="TQG27" s="706" t="s">
        <v>1426</v>
      </c>
      <c r="TQH27" s="706"/>
      <c r="TQI27" s="706"/>
      <c r="TQJ27" s="706"/>
      <c r="TQK27" s="706"/>
      <c r="TQL27" s="706"/>
      <c r="TQM27" s="706"/>
      <c r="TQN27" s="706"/>
      <c r="TQO27" s="706" t="s">
        <v>1426</v>
      </c>
      <c r="TQP27" s="706"/>
      <c r="TQQ27" s="706"/>
      <c r="TQR27" s="706"/>
      <c r="TQS27" s="706"/>
      <c r="TQT27" s="706"/>
      <c r="TQU27" s="706"/>
      <c r="TQV27" s="706"/>
      <c r="TQW27" s="706" t="s">
        <v>1426</v>
      </c>
      <c r="TQX27" s="706"/>
      <c r="TQY27" s="706"/>
      <c r="TQZ27" s="706"/>
      <c r="TRA27" s="706"/>
      <c r="TRB27" s="706"/>
      <c r="TRC27" s="706"/>
      <c r="TRD27" s="706"/>
      <c r="TRE27" s="706" t="s">
        <v>1426</v>
      </c>
      <c r="TRF27" s="706"/>
      <c r="TRG27" s="706"/>
      <c r="TRH27" s="706"/>
      <c r="TRI27" s="706"/>
      <c r="TRJ27" s="706"/>
      <c r="TRK27" s="706"/>
      <c r="TRL27" s="706"/>
      <c r="TRM27" s="706" t="s">
        <v>1426</v>
      </c>
      <c r="TRN27" s="706"/>
      <c r="TRO27" s="706"/>
      <c r="TRP27" s="706"/>
      <c r="TRQ27" s="706"/>
      <c r="TRR27" s="706"/>
      <c r="TRS27" s="706"/>
      <c r="TRT27" s="706"/>
      <c r="TRU27" s="706" t="s">
        <v>1426</v>
      </c>
      <c r="TRV27" s="706"/>
      <c r="TRW27" s="706"/>
      <c r="TRX27" s="706"/>
      <c r="TRY27" s="706"/>
      <c r="TRZ27" s="706"/>
      <c r="TSA27" s="706"/>
      <c r="TSB27" s="706"/>
      <c r="TSC27" s="706" t="s">
        <v>1426</v>
      </c>
      <c r="TSD27" s="706"/>
      <c r="TSE27" s="706"/>
      <c r="TSF27" s="706"/>
      <c r="TSG27" s="706"/>
      <c r="TSH27" s="706"/>
      <c r="TSI27" s="706"/>
      <c r="TSJ27" s="706"/>
      <c r="TSK27" s="706" t="s">
        <v>1426</v>
      </c>
      <c r="TSL27" s="706"/>
      <c r="TSM27" s="706"/>
      <c r="TSN27" s="706"/>
      <c r="TSO27" s="706"/>
      <c r="TSP27" s="706"/>
      <c r="TSQ27" s="706"/>
      <c r="TSR27" s="706"/>
      <c r="TSS27" s="706" t="s">
        <v>1426</v>
      </c>
      <c r="TST27" s="706"/>
      <c r="TSU27" s="706"/>
      <c r="TSV27" s="706"/>
      <c r="TSW27" s="706"/>
      <c r="TSX27" s="706"/>
      <c r="TSY27" s="706"/>
      <c r="TSZ27" s="706"/>
      <c r="TTA27" s="706" t="s">
        <v>1426</v>
      </c>
      <c r="TTB27" s="706"/>
      <c r="TTC27" s="706"/>
      <c r="TTD27" s="706"/>
      <c r="TTE27" s="706"/>
      <c r="TTF27" s="706"/>
      <c r="TTG27" s="706"/>
      <c r="TTH27" s="706"/>
      <c r="TTI27" s="706" t="s">
        <v>1426</v>
      </c>
      <c r="TTJ27" s="706"/>
      <c r="TTK27" s="706"/>
      <c r="TTL27" s="706"/>
      <c r="TTM27" s="706"/>
      <c r="TTN27" s="706"/>
      <c r="TTO27" s="706"/>
      <c r="TTP27" s="706"/>
      <c r="TTQ27" s="706" t="s">
        <v>1426</v>
      </c>
      <c r="TTR27" s="706"/>
      <c r="TTS27" s="706"/>
      <c r="TTT27" s="706"/>
      <c r="TTU27" s="706"/>
      <c r="TTV27" s="706"/>
      <c r="TTW27" s="706"/>
      <c r="TTX27" s="706"/>
      <c r="TTY27" s="706" t="s">
        <v>1426</v>
      </c>
      <c r="TTZ27" s="706"/>
      <c r="TUA27" s="706"/>
      <c r="TUB27" s="706"/>
      <c r="TUC27" s="706"/>
      <c r="TUD27" s="706"/>
      <c r="TUE27" s="706"/>
      <c r="TUF27" s="706"/>
      <c r="TUG27" s="706" t="s">
        <v>1426</v>
      </c>
      <c r="TUH27" s="706"/>
      <c r="TUI27" s="706"/>
      <c r="TUJ27" s="706"/>
      <c r="TUK27" s="706"/>
      <c r="TUL27" s="706"/>
      <c r="TUM27" s="706"/>
      <c r="TUN27" s="706"/>
      <c r="TUO27" s="706" t="s">
        <v>1426</v>
      </c>
      <c r="TUP27" s="706"/>
      <c r="TUQ27" s="706"/>
      <c r="TUR27" s="706"/>
      <c r="TUS27" s="706"/>
      <c r="TUT27" s="706"/>
      <c r="TUU27" s="706"/>
      <c r="TUV27" s="706"/>
      <c r="TUW27" s="706" t="s">
        <v>1426</v>
      </c>
      <c r="TUX27" s="706"/>
      <c r="TUY27" s="706"/>
      <c r="TUZ27" s="706"/>
      <c r="TVA27" s="706"/>
      <c r="TVB27" s="706"/>
      <c r="TVC27" s="706"/>
      <c r="TVD27" s="706"/>
      <c r="TVE27" s="706" t="s">
        <v>1426</v>
      </c>
      <c r="TVF27" s="706"/>
      <c r="TVG27" s="706"/>
      <c r="TVH27" s="706"/>
      <c r="TVI27" s="706"/>
      <c r="TVJ27" s="706"/>
      <c r="TVK27" s="706"/>
      <c r="TVL27" s="706"/>
      <c r="TVM27" s="706" t="s">
        <v>1426</v>
      </c>
      <c r="TVN27" s="706"/>
      <c r="TVO27" s="706"/>
      <c r="TVP27" s="706"/>
      <c r="TVQ27" s="706"/>
      <c r="TVR27" s="706"/>
      <c r="TVS27" s="706"/>
      <c r="TVT27" s="706"/>
      <c r="TVU27" s="706" t="s">
        <v>1426</v>
      </c>
      <c r="TVV27" s="706"/>
      <c r="TVW27" s="706"/>
      <c r="TVX27" s="706"/>
      <c r="TVY27" s="706"/>
      <c r="TVZ27" s="706"/>
      <c r="TWA27" s="706"/>
      <c r="TWB27" s="706"/>
      <c r="TWC27" s="706" t="s">
        <v>1426</v>
      </c>
      <c r="TWD27" s="706"/>
      <c r="TWE27" s="706"/>
      <c r="TWF27" s="706"/>
      <c r="TWG27" s="706"/>
      <c r="TWH27" s="706"/>
      <c r="TWI27" s="706"/>
      <c r="TWJ27" s="706"/>
      <c r="TWK27" s="706" t="s">
        <v>1426</v>
      </c>
      <c r="TWL27" s="706"/>
      <c r="TWM27" s="706"/>
      <c r="TWN27" s="706"/>
      <c r="TWO27" s="706"/>
      <c r="TWP27" s="706"/>
      <c r="TWQ27" s="706"/>
      <c r="TWR27" s="706"/>
      <c r="TWS27" s="706" t="s">
        <v>1426</v>
      </c>
      <c r="TWT27" s="706"/>
      <c r="TWU27" s="706"/>
      <c r="TWV27" s="706"/>
      <c r="TWW27" s="706"/>
      <c r="TWX27" s="706"/>
      <c r="TWY27" s="706"/>
      <c r="TWZ27" s="706"/>
      <c r="TXA27" s="706" t="s">
        <v>1426</v>
      </c>
      <c r="TXB27" s="706"/>
      <c r="TXC27" s="706"/>
      <c r="TXD27" s="706"/>
      <c r="TXE27" s="706"/>
      <c r="TXF27" s="706"/>
      <c r="TXG27" s="706"/>
      <c r="TXH27" s="706"/>
      <c r="TXI27" s="706" t="s">
        <v>1426</v>
      </c>
      <c r="TXJ27" s="706"/>
      <c r="TXK27" s="706"/>
      <c r="TXL27" s="706"/>
      <c r="TXM27" s="706"/>
      <c r="TXN27" s="706"/>
      <c r="TXO27" s="706"/>
      <c r="TXP27" s="706"/>
      <c r="TXQ27" s="706" t="s">
        <v>1426</v>
      </c>
      <c r="TXR27" s="706"/>
      <c r="TXS27" s="706"/>
      <c r="TXT27" s="706"/>
      <c r="TXU27" s="706"/>
      <c r="TXV27" s="706"/>
      <c r="TXW27" s="706"/>
      <c r="TXX27" s="706"/>
      <c r="TXY27" s="706" t="s">
        <v>1426</v>
      </c>
      <c r="TXZ27" s="706"/>
      <c r="TYA27" s="706"/>
      <c r="TYB27" s="706"/>
      <c r="TYC27" s="706"/>
      <c r="TYD27" s="706"/>
      <c r="TYE27" s="706"/>
      <c r="TYF27" s="706"/>
      <c r="TYG27" s="706" t="s">
        <v>1426</v>
      </c>
      <c r="TYH27" s="706"/>
      <c r="TYI27" s="706"/>
      <c r="TYJ27" s="706"/>
      <c r="TYK27" s="706"/>
      <c r="TYL27" s="706"/>
      <c r="TYM27" s="706"/>
      <c r="TYN27" s="706"/>
      <c r="TYO27" s="706" t="s">
        <v>1426</v>
      </c>
      <c r="TYP27" s="706"/>
      <c r="TYQ27" s="706"/>
      <c r="TYR27" s="706"/>
      <c r="TYS27" s="706"/>
      <c r="TYT27" s="706"/>
      <c r="TYU27" s="706"/>
      <c r="TYV27" s="706"/>
      <c r="TYW27" s="706" t="s">
        <v>1426</v>
      </c>
      <c r="TYX27" s="706"/>
      <c r="TYY27" s="706"/>
      <c r="TYZ27" s="706"/>
      <c r="TZA27" s="706"/>
      <c r="TZB27" s="706"/>
      <c r="TZC27" s="706"/>
      <c r="TZD27" s="706"/>
      <c r="TZE27" s="706" t="s">
        <v>1426</v>
      </c>
      <c r="TZF27" s="706"/>
      <c r="TZG27" s="706"/>
      <c r="TZH27" s="706"/>
      <c r="TZI27" s="706"/>
      <c r="TZJ27" s="706"/>
      <c r="TZK27" s="706"/>
      <c r="TZL27" s="706"/>
      <c r="TZM27" s="706" t="s">
        <v>1426</v>
      </c>
      <c r="TZN27" s="706"/>
      <c r="TZO27" s="706"/>
      <c r="TZP27" s="706"/>
      <c r="TZQ27" s="706"/>
      <c r="TZR27" s="706"/>
      <c r="TZS27" s="706"/>
      <c r="TZT27" s="706"/>
      <c r="TZU27" s="706" t="s">
        <v>1426</v>
      </c>
      <c r="TZV27" s="706"/>
      <c r="TZW27" s="706"/>
      <c r="TZX27" s="706"/>
      <c r="TZY27" s="706"/>
      <c r="TZZ27" s="706"/>
      <c r="UAA27" s="706"/>
      <c r="UAB27" s="706"/>
      <c r="UAC27" s="706" t="s">
        <v>1426</v>
      </c>
      <c r="UAD27" s="706"/>
      <c r="UAE27" s="706"/>
      <c r="UAF27" s="706"/>
      <c r="UAG27" s="706"/>
      <c r="UAH27" s="706"/>
      <c r="UAI27" s="706"/>
      <c r="UAJ27" s="706"/>
      <c r="UAK27" s="706" t="s">
        <v>1426</v>
      </c>
      <c r="UAL27" s="706"/>
      <c r="UAM27" s="706"/>
      <c r="UAN27" s="706"/>
      <c r="UAO27" s="706"/>
      <c r="UAP27" s="706"/>
      <c r="UAQ27" s="706"/>
      <c r="UAR27" s="706"/>
      <c r="UAS27" s="706" t="s">
        <v>1426</v>
      </c>
      <c r="UAT27" s="706"/>
      <c r="UAU27" s="706"/>
      <c r="UAV27" s="706"/>
      <c r="UAW27" s="706"/>
      <c r="UAX27" s="706"/>
      <c r="UAY27" s="706"/>
      <c r="UAZ27" s="706"/>
      <c r="UBA27" s="706" t="s">
        <v>1426</v>
      </c>
      <c r="UBB27" s="706"/>
      <c r="UBC27" s="706"/>
      <c r="UBD27" s="706"/>
      <c r="UBE27" s="706"/>
      <c r="UBF27" s="706"/>
      <c r="UBG27" s="706"/>
      <c r="UBH27" s="706"/>
      <c r="UBI27" s="706" t="s">
        <v>1426</v>
      </c>
      <c r="UBJ27" s="706"/>
      <c r="UBK27" s="706"/>
      <c r="UBL27" s="706"/>
      <c r="UBM27" s="706"/>
      <c r="UBN27" s="706"/>
      <c r="UBO27" s="706"/>
      <c r="UBP27" s="706"/>
      <c r="UBQ27" s="706" t="s">
        <v>1426</v>
      </c>
      <c r="UBR27" s="706"/>
      <c r="UBS27" s="706"/>
      <c r="UBT27" s="706"/>
      <c r="UBU27" s="706"/>
      <c r="UBV27" s="706"/>
      <c r="UBW27" s="706"/>
      <c r="UBX27" s="706"/>
      <c r="UBY27" s="706" t="s">
        <v>1426</v>
      </c>
      <c r="UBZ27" s="706"/>
      <c r="UCA27" s="706"/>
      <c r="UCB27" s="706"/>
      <c r="UCC27" s="706"/>
      <c r="UCD27" s="706"/>
      <c r="UCE27" s="706"/>
      <c r="UCF27" s="706"/>
      <c r="UCG27" s="706" t="s">
        <v>1426</v>
      </c>
      <c r="UCH27" s="706"/>
      <c r="UCI27" s="706"/>
      <c r="UCJ27" s="706"/>
      <c r="UCK27" s="706"/>
      <c r="UCL27" s="706"/>
      <c r="UCM27" s="706"/>
      <c r="UCN27" s="706"/>
      <c r="UCO27" s="706" t="s">
        <v>1426</v>
      </c>
      <c r="UCP27" s="706"/>
      <c r="UCQ27" s="706"/>
      <c r="UCR27" s="706"/>
      <c r="UCS27" s="706"/>
      <c r="UCT27" s="706"/>
      <c r="UCU27" s="706"/>
      <c r="UCV27" s="706"/>
      <c r="UCW27" s="706" t="s">
        <v>1426</v>
      </c>
      <c r="UCX27" s="706"/>
      <c r="UCY27" s="706"/>
      <c r="UCZ27" s="706"/>
      <c r="UDA27" s="706"/>
      <c r="UDB27" s="706"/>
      <c r="UDC27" s="706"/>
      <c r="UDD27" s="706"/>
      <c r="UDE27" s="706" t="s">
        <v>1426</v>
      </c>
      <c r="UDF27" s="706"/>
      <c r="UDG27" s="706"/>
      <c r="UDH27" s="706"/>
      <c r="UDI27" s="706"/>
      <c r="UDJ27" s="706"/>
      <c r="UDK27" s="706"/>
      <c r="UDL27" s="706"/>
      <c r="UDM27" s="706" t="s">
        <v>1426</v>
      </c>
      <c r="UDN27" s="706"/>
      <c r="UDO27" s="706"/>
      <c r="UDP27" s="706"/>
      <c r="UDQ27" s="706"/>
      <c r="UDR27" s="706"/>
      <c r="UDS27" s="706"/>
      <c r="UDT27" s="706"/>
      <c r="UDU27" s="706" t="s">
        <v>1426</v>
      </c>
      <c r="UDV27" s="706"/>
      <c r="UDW27" s="706"/>
      <c r="UDX27" s="706"/>
      <c r="UDY27" s="706"/>
      <c r="UDZ27" s="706"/>
      <c r="UEA27" s="706"/>
      <c r="UEB27" s="706"/>
      <c r="UEC27" s="706" t="s">
        <v>1426</v>
      </c>
      <c r="UED27" s="706"/>
      <c r="UEE27" s="706"/>
      <c r="UEF27" s="706"/>
      <c r="UEG27" s="706"/>
      <c r="UEH27" s="706"/>
      <c r="UEI27" s="706"/>
      <c r="UEJ27" s="706"/>
      <c r="UEK27" s="706" t="s">
        <v>1426</v>
      </c>
      <c r="UEL27" s="706"/>
      <c r="UEM27" s="706"/>
      <c r="UEN27" s="706"/>
      <c r="UEO27" s="706"/>
      <c r="UEP27" s="706"/>
      <c r="UEQ27" s="706"/>
      <c r="UER27" s="706"/>
      <c r="UES27" s="706" t="s">
        <v>1426</v>
      </c>
      <c r="UET27" s="706"/>
      <c r="UEU27" s="706"/>
      <c r="UEV27" s="706"/>
      <c r="UEW27" s="706"/>
      <c r="UEX27" s="706"/>
      <c r="UEY27" s="706"/>
      <c r="UEZ27" s="706"/>
      <c r="UFA27" s="706" t="s">
        <v>1426</v>
      </c>
      <c r="UFB27" s="706"/>
      <c r="UFC27" s="706"/>
      <c r="UFD27" s="706"/>
      <c r="UFE27" s="706"/>
      <c r="UFF27" s="706"/>
      <c r="UFG27" s="706"/>
      <c r="UFH27" s="706"/>
      <c r="UFI27" s="706" t="s">
        <v>1426</v>
      </c>
      <c r="UFJ27" s="706"/>
      <c r="UFK27" s="706"/>
      <c r="UFL27" s="706"/>
      <c r="UFM27" s="706"/>
      <c r="UFN27" s="706"/>
      <c r="UFO27" s="706"/>
      <c r="UFP27" s="706"/>
      <c r="UFQ27" s="706" t="s">
        <v>1426</v>
      </c>
      <c r="UFR27" s="706"/>
      <c r="UFS27" s="706"/>
      <c r="UFT27" s="706"/>
      <c r="UFU27" s="706"/>
      <c r="UFV27" s="706"/>
      <c r="UFW27" s="706"/>
      <c r="UFX27" s="706"/>
      <c r="UFY27" s="706" t="s">
        <v>1426</v>
      </c>
      <c r="UFZ27" s="706"/>
      <c r="UGA27" s="706"/>
      <c r="UGB27" s="706"/>
      <c r="UGC27" s="706"/>
      <c r="UGD27" s="706"/>
      <c r="UGE27" s="706"/>
      <c r="UGF27" s="706"/>
      <c r="UGG27" s="706" t="s">
        <v>1426</v>
      </c>
      <c r="UGH27" s="706"/>
      <c r="UGI27" s="706"/>
      <c r="UGJ27" s="706"/>
      <c r="UGK27" s="706"/>
      <c r="UGL27" s="706"/>
      <c r="UGM27" s="706"/>
      <c r="UGN27" s="706"/>
      <c r="UGO27" s="706" t="s">
        <v>1426</v>
      </c>
      <c r="UGP27" s="706"/>
      <c r="UGQ27" s="706"/>
      <c r="UGR27" s="706"/>
      <c r="UGS27" s="706"/>
      <c r="UGT27" s="706"/>
      <c r="UGU27" s="706"/>
      <c r="UGV27" s="706"/>
      <c r="UGW27" s="706" t="s">
        <v>1426</v>
      </c>
      <c r="UGX27" s="706"/>
      <c r="UGY27" s="706"/>
      <c r="UGZ27" s="706"/>
      <c r="UHA27" s="706"/>
      <c r="UHB27" s="706"/>
      <c r="UHC27" s="706"/>
      <c r="UHD27" s="706"/>
      <c r="UHE27" s="706" t="s">
        <v>1426</v>
      </c>
      <c r="UHF27" s="706"/>
      <c r="UHG27" s="706"/>
      <c r="UHH27" s="706"/>
      <c r="UHI27" s="706"/>
      <c r="UHJ27" s="706"/>
      <c r="UHK27" s="706"/>
      <c r="UHL27" s="706"/>
      <c r="UHM27" s="706" t="s">
        <v>1426</v>
      </c>
      <c r="UHN27" s="706"/>
      <c r="UHO27" s="706"/>
      <c r="UHP27" s="706"/>
      <c r="UHQ27" s="706"/>
      <c r="UHR27" s="706"/>
      <c r="UHS27" s="706"/>
      <c r="UHT27" s="706"/>
      <c r="UHU27" s="706" t="s">
        <v>1426</v>
      </c>
      <c r="UHV27" s="706"/>
      <c r="UHW27" s="706"/>
      <c r="UHX27" s="706"/>
      <c r="UHY27" s="706"/>
      <c r="UHZ27" s="706"/>
      <c r="UIA27" s="706"/>
      <c r="UIB27" s="706"/>
      <c r="UIC27" s="706" t="s">
        <v>1426</v>
      </c>
      <c r="UID27" s="706"/>
      <c r="UIE27" s="706"/>
      <c r="UIF27" s="706"/>
      <c r="UIG27" s="706"/>
      <c r="UIH27" s="706"/>
      <c r="UII27" s="706"/>
      <c r="UIJ27" s="706"/>
      <c r="UIK27" s="706" t="s">
        <v>1426</v>
      </c>
      <c r="UIL27" s="706"/>
      <c r="UIM27" s="706"/>
      <c r="UIN27" s="706"/>
      <c r="UIO27" s="706"/>
      <c r="UIP27" s="706"/>
      <c r="UIQ27" s="706"/>
      <c r="UIR27" s="706"/>
      <c r="UIS27" s="706" t="s">
        <v>1426</v>
      </c>
      <c r="UIT27" s="706"/>
      <c r="UIU27" s="706"/>
      <c r="UIV27" s="706"/>
      <c r="UIW27" s="706"/>
      <c r="UIX27" s="706"/>
      <c r="UIY27" s="706"/>
      <c r="UIZ27" s="706"/>
      <c r="UJA27" s="706" t="s">
        <v>1426</v>
      </c>
      <c r="UJB27" s="706"/>
      <c r="UJC27" s="706"/>
      <c r="UJD27" s="706"/>
      <c r="UJE27" s="706"/>
      <c r="UJF27" s="706"/>
      <c r="UJG27" s="706"/>
      <c r="UJH27" s="706"/>
      <c r="UJI27" s="706" t="s">
        <v>1426</v>
      </c>
      <c r="UJJ27" s="706"/>
      <c r="UJK27" s="706"/>
      <c r="UJL27" s="706"/>
      <c r="UJM27" s="706"/>
      <c r="UJN27" s="706"/>
      <c r="UJO27" s="706"/>
      <c r="UJP27" s="706"/>
      <c r="UJQ27" s="706" t="s">
        <v>1426</v>
      </c>
      <c r="UJR27" s="706"/>
      <c r="UJS27" s="706"/>
      <c r="UJT27" s="706"/>
      <c r="UJU27" s="706"/>
      <c r="UJV27" s="706"/>
      <c r="UJW27" s="706"/>
      <c r="UJX27" s="706"/>
      <c r="UJY27" s="706" t="s">
        <v>1426</v>
      </c>
      <c r="UJZ27" s="706"/>
      <c r="UKA27" s="706"/>
      <c r="UKB27" s="706"/>
      <c r="UKC27" s="706"/>
      <c r="UKD27" s="706"/>
      <c r="UKE27" s="706"/>
      <c r="UKF27" s="706"/>
      <c r="UKG27" s="706" t="s">
        <v>1426</v>
      </c>
      <c r="UKH27" s="706"/>
      <c r="UKI27" s="706"/>
      <c r="UKJ27" s="706"/>
      <c r="UKK27" s="706"/>
      <c r="UKL27" s="706"/>
      <c r="UKM27" s="706"/>
      <c r="UKN27" s="706"/>
      <c r="UKO27" s="706" t="s">
        <v>1426</v>
      </c>
      <c r="UKP27" s="706"/>
      <c r="UKQ27" s="706"/>
      <c r="UKR27" s="706"/>
      <c r="UKS27" s="706"/>
      <c r="UKT27" s="706"/>
      <c r="UKU27" s="706"/>
      <c r="UKV27" s="706"/>
      <c r="UKW27" s="706" t="s">
        <v>1426</v>
      </c>
      <c r="UKX27" s="706"/>
      <c r="UKY27" s="706"/>
      <c r="UKZ27" s="706"/>
      <c r="ULA27" s="706"/>
      <c r="ULB27" s="706"/>
      <c r="ULC27" s="706"/>
      <c r="ULD27" s="706"/>
      <c r="ULE27" s="706" t="s">
        <v>1426</v>
      </c>
      <c r="ULF27" s="706"/>
      <c r="ULG27" s="706"/>
      <c r="ULH27" s="706"/>
      <c r="ULI27" s="706"/>
      <c r="ULJ27" s="706"/>
      <c r="ULK27" s="706"/>
      <c r="ULL27" s="706"/>
      <c r="ULM27" s="706" t="s">
        <v>1426</v>
      </c>
      <c r="ULN27" s="706"/>
      <c r="ULO27" s="706"/>
      <c r="ULP27" s="706"/>
      <c r="ULQ27" s="706"/>
      <c r="ULR27" s="706"/>
      <c r="ULS27" s="706"/>
      <c r="ULT27" s="706"/>
      <c r="ULU27" s="706" t="s">
        <v>1426</v>
      </c>
      <c r="ULV27" s="706"/>
      <c r="ULW27" s="706"/>
      <c r="ULX27" s="706"/>
      <c r="ULY27" s="706"/>
      <c r="ULZ27" s="706"/>
      <c r="UMA27" s="706"/>
      <c r="UMB27" s="706"/>
      <c r="UMC27" s="706" t="s">
        <v>1426</v>
      </c>
      <c r="UMD27" s="706"/>
      <c r="UME27" s="706"/>
      <c r="UMF27" s="706"/>
      <c r="UMG27" s="706"/>
      <c r="UMH27" s="706"/>
      <c r="UMI27" s="706"/>
      <c r="UMJ27" s="706"/>
      <c r="UMK27" s="706" t="s">
        <v>1426</v>
      </c>
      <c r="UML27" s="706"/>
      <c r="UMM27" s="706"/>
      <c r="UMN27" s="706"/>
      <c r="UMO27" s="706"/>
      <c r="UMP27" s="706"/>
      <c r="UMQ27" s="706"/>
      <c r="UMR27" s="706"/>
      <c r="UMS27" s="706" t="s">
        <v>1426</v>
      </c>
      <c r="UMT27" s="706"/>
      <c r="UMU27" s="706"/>
      <c r="UMV27" s="706"/>
      <c r="UMW27" s="706"/>
      <c r="UMX27" s="706"/>
      <c r="UMY27" s="706"/>
      <c r="UMZ27" s="706"/>
      <c r="UNA27" s="706" t="s">
        <v>1426</v>
      </c>
      <c r="UNB27" s="706"/>
      <c r="UNC27" s="706"/>
      <c r="UND27" s="706"/>
      <c r="UNE27" s="706"/>
      <c r="UNF27" s="706"/>
      <c r="UNG27" s="706"/>
      <c r="UNH27" s="706"/>
      <c r="UNI27" s="706" t="s">
        <v>1426</v>
      </c>
      <c r="UNJ27" s="706"/>
      <c r="UNK27" s="706"/>
      <c r="UNL27" s="706"/>
      <c r="UNM27" s="706"/>
      <c r="UNN27" s="706"/>
      <c r="UNO27" s="706"/>
      <c r="UNP27" s="706"/>
      <c r="UNQ27" s="706" t="s">
        <v>1426</v>
      </c>
      <c r="UNR27" s="706"/>
      <c r="UNS27" s="706"/>
      <c r="UNT27" s="706"/>
      <c r="UNU27" s="706"/>
      <c r="UNV27" s="706"/>
      <c r="UNW27" s="706"/>
      <c r="UNX27" s="706"/>
      <c r="UNY27" s="706" t="s">
        <v>1426</v>
      </c>
      <c r="UNZ27" s="706"/>
      <c r="UOA27" s="706"/>
      <c r="UOB27" s="706"/>
      <c r="UOC27" s="706"/>
      <c r="UOD27" s="706"/>
      <c r="UOE27" s="706"/>
      <c r="UOF27" s="706"/>
      <c r="UOG27" s="706" t="s">
        <v>1426</v>
      </c>
      <c r="UOH27" s="706"/>
      <c r="UOI27" s="706"/>
      <c r="UOJ27" s="706"/>
      <c r="UOK27" s="706"/>
      <c r="UOL27" s="706"/>
      <c r="UOM27" s="706"/>
      <c r="UON27" s="706"/>
      <c r="UOO27" s="706" t="s">
        <v>1426</v>
      </c>
      <c r="UOP27" s="706"/>
      <c r="UOQ27" s="706"/>
      <c r="UOR27" s="706"/>
      <c r="UOS27" s="706"/>
      <c r="UOT27" s="706"/>
      <c r="UOU27" s="706"/>
      <c r="UOV27" s="706"/>
      <c r="UOW27" s="706" t="s">
        <v>1426</v>
      </c>
      <c r="UOX27" s="706"/>
      <c r="UOY27" s="706"/>
      <c r="UOZ27" s="706"/>
      <c r="UPA27" s="706"/>
      <c r="UPB27" s="706"/>
      <c r="UPC27" s="706"/>
      <c r="UPD27" s="706"/>
      <c r="UPE27" s="706" t="s">
        <v>1426</v>
      </c>
      <c r="UPF27" s="706"/>
      <c r="UPG27" s="706"/>
      <c r="UPH27" s="706"/>
      <c r="UPI27" s="706"/>
      <c r="UPJ27" s="706"/>
      <c r="UPK27" s="706"/>
      <c r="UPL27" s="706"/>
      <c r="UPM27" s="706" t="s">
        <v>1426</v>
      </c>
      <c r="UPN27" s="706"/>
      <c r="UPO27" s="706"/>
      <c r="UPP27" s="706"/>
      <c r="UPQ27" s="706"/>
      <c r="UPR27" s="706"/>
      <c r="UPS27" s="706"/>
      <c r="UPT27" s="706"/>
      <c r="UPU27" s="706" t="s">
        <v>1426</v>
      </c>
      <c r="UPV27" s="706"/>
      <c r="UPW27" s="706"/>
      <c r="UPX27" s="706"/>
      <c r="UPY27" s="706"/>
      <c r="UPZ27" s="706"/>
      <c r="UQA27" s="706"/>
      <c r="UQB27" s="706"/>
      <c r="UQC27" s="706" t="s">
        <v>1426</v>
      </c>
      <c r="UQD27" s="706"/>
      <c r="UQE27" s="706"/>
      <c r="UQF27" s="706"/>
      <c r="UQG27" s="706"/>
      <c r="UQH27" s="706"/>
      <c r="UQI27" s="706"/>
      <c r="UQJ27" s="706"/>
      <c r="UQK27" s="706" t="s">
        <v>1426</v>
      </c>
      <c r="UQL27" s="706"/>
      <c r="UQM27" s="706"/>
      <c r="UQN27" s="706"/>
      <c r="UQO27" s="706"/>
      <c r="UQP27" s="706"/>
      <c r="UQQ27" s="706"/>
      <c r="UQR27" s="706"/>
      <c r="UQS27" s="706" t="s">
        <v>1426</v>
      </c>
      <c r="UQT27" s="706"/>
      <c r="UQU27" s="706"/>
      <c r="UQV27" s="706"/>
      <c r="UQW27" s="706"/>
      <c r="UQX27" s="706"/>
      <c r="UQY27" s="706"/>
      <c r="UQZ27" s="706"/>
      <c r="URA27" s="706" t="s">
        <v>1426</v>
      </c>
      <c r="URB27" s="706"/>
      <c r="URC27" s="706"/>
      <c r="URD27" s="706"/>
      <c r="URE27" s="706"/>
      <c r="URF27" s="706"/>
      <c r="URG27" s="706"/>
      <c r="URH27" s="706"/>
      <c r="URI27" s="706" t="s">
        <v>1426</v>
      </c>
      <c r="URJ27" s="706"/>
      <c r="URK27" s="706"/>
      <c r="URL27" s="706"/>
      <c r="URM27" s="706"/>
      <c r="URN27" s="706"/>
      <c r="URO27" s="706"/>
      <c r="URP27" s="706"/>
      <c r="URQ27" s="706" t="s">
        <v>1426</v>
      </c>
      <c r="URR27" s="706"/>
      <c r="URS27" s="706"/>
      <c r="URT27" s="706"/>
      <c r="URU27" s="706"/>
      <c r="URV27" s="706"/>
      <c r="URW27" s="706"/>
      <c r="URX27" s="706"/>
      <c r="URY27" s="706" t="s">
        <v>1426</v>
      </c>
      <c r="URZ27" s="706"/>
      <c r="USA27" s="706"/>
      <c r="USB27" s="706"/>
      <c r="USC27" s="706"/>
      <c r="USD27" s="706"/>
      <c r="USE27" s="706"/>
      <c r="USF27" s="706"/>
      <c r="USG27" s="706" t="s">
        <v>1426</v>
      </c>
      <c r="USH27" s="706"/>
      <c r="USI27" s="706"/>
      <c r="USJ27" s="706"/>
      <c r="USK27" s="706"/>
      <c r="USL27" s="706"/>
      <c r="USM27" s="706"/>
      <c r="USN27" s="706"/>
      <c r="USO27" s="706" t="s">
        <v>1426</v>
      </c>
      <c r="USP27" s="706"/>
      <c r="USQ27" s="706"/>
      <c r="USR27" s="706"/>
      <c r="USS27" s="706"/>
      <c r="UST27" s="706"/>
      <c r="USU27" s="706"/>
      <c r="USV27" s="706"/>
      <c r="USW27" s="706" t="s">
        <v>1426</v>
      </c>
      <c r="USX27" s="706"/>
      <c r="USY27" s="706"/>
      <c r="USZ27" s="706"/>
      <c r="UTA27" s="706"/>
      <c r="UTB27" s="706"/>
      <c r="UTC27" s="706"/>
      <c r="UTD27" s="706"/>
      <c r="UTE27" s="706" t="s">
        <v>1426</v>
      </c>
      <c r="UTF27" s="706"/>
      <c r="UTG27" s="706"/>
      <c r="UTH27" s="706"/>
      <c r="UTI27" s="706"/>
      <c r="UTJ27" s="706"/>
      <c r="UTK27" s="706"/>
      <c r="UTL27" s="706"/>
      <c r="UTM27" s="706" t="s">
        <v>1426</v>
      </c>
      <c r="UTN27" s="706"/>
      <c r="UTO27" s="706"/>
      <c r="UTP27" s="706"/>
      <c r="UTQ27" s="706"/>
      <c r="UTR27" s="706"/>
      <c r="UTS27" s="706"/>
      <c r="UTT27" s="706"/>
      <c r="UTU27" s="706" t="s">
        <v>1426</v>
      </c>
      <c r="UTV27" s="706"/>
      <c r="UTW27" s="706"/>
      <c r="UTX27" s="706"/>
      <c r="UTY27" s="706"/>
      <c r="UTZ27" s="706"/>
      <c r="UUA27" s="706"/>
      <c r="UUB27" s="706"/>
      <c r="UUC27" s="706" t="s">
        <v>1426</v>
      </c>
      <c r="UUD27" s="706"/>
      <c r="UUE27" s="706"/>
      <c r="UUF27" s="706"/>
      <c r="UUG27" s="706"/>
      <c r="UUH27" s="706"/>
      <c r="UUI27" s="706"/>
      <c r="UUJ27" s="706"/>
      <c r="UUK27" s="706" t="s">
        <v>1426</v>
      </c>
      <c r="UUL27" s="706"/>
      <c r="UUM27" s="706"/>
      <c r="UUN27" s="706"/>
      <c r="UUO27" s="706"/>
      <c r="UUP27" s="706"/>
      <c r="UUQ27" s="706"/>
      <c r="UUR27" s="706"/>
      <c r="UUS27" s="706" t="s">
        <v>1426</v>
      </c>
      <c r="UUT27" s="706"/>
      <c r="UUU27" s="706"/>
      <c r="UUV27" s="706"/>
      <c r="UUW27" s="706"/>
      <c r="UUX27" s="706"/>
      <c r="UUY27" s="706"/>
      <c r="UUZ27" s="706"/>
      <c r="UVA27" s="706" t="s">
        <v>1426</v>
      </c>
      <c r="UVB27" s="706"/>
      <c r="UVC27" s="706"/>
      <c r="UVD27" s="706"/>
      <c r="UVE27" s="706"/>
      <c r="UVF27" s="706"/>
      <c r="UVG27" s="706"/>
      <c r="UVH27" s="706"/>
      <c r="UVI27" s="706" t="s">
        <v>1426</v>
      </c>
      <c r="UVJ27" s="706"/>
      <c r="UVK27" s="706"/>
      <c r="UVL27" s="706"/>
      <c r="UVM27" s="706"/>
      <c r="UVN27" s="706"/>
      <c r="UVO27" s="706"/>
      <c r="UVP27" s="706"/>
      <c r="UVQ27" s="706" t="s">
        <v>1426</v>
      </c>
      <c r="UVR27" s="706"/>
      <c r="UVS27" s="706"/>
      <c r="UVT27" s="706"/>
      <c r="UVU27" s="706"/>
      <c r="UVV27" s="706"/>
      <c r="UVW27" s="706"/>
      <c r="UVX27" s="706"/>
      <c r="UVY27" s="706" t="s">
        <v>1426</v>
      </c>
      <c r="UVZ27" s="706"/>
      <c r="UWA27" s="706"/>
      <c r="UWB27" s="706"/>
      <c r="UWC27" s="706"/>
      <c r="UWD27" s="706"/>
      <c r="UWE27" s="706"/>
      <c r="UWF27" s="706"/>
      <c r="UWG27" s="706" t="s">
        <v>1426</v>
      </c>
      <c r="UWH27" s="706"/>
      <c r="UWI27" s="706"/>
      <c r="UWJ27" s="706"/>
      <c r="UWK27" s="706"/>
      <c r="UWL27" s="706"/>
      <c r="UWM27" s="706"/>
      <c r="UWN27" s="706"/>
      <c r="UWO27" s="706" t="s">
        <v>1426</v>
      </c>
      <c r="UWP27" s="706"/>
      <c r="UWQ27" s="706"/>
      <c r="UWR27" s="706"/>
      <c r="UWS27" s="706"/>
      <c r="UWT27" s="706"/>
      <c r="UWU27" s="706"/>
      <c r="UWV27" s="706"/>
      <c r="UWW27" s="706" t="s">
        <v>1426</v>
      </c>
      <c r="UWX27" s="706"/>
      <c r="UWY27" s="706"/>
      <c r="UWZ27" s="706"/>
      <c r="UXA27" s="706"/>
      <c r="UXB27" s="706"/>
      <c r="UXC27" s="706"/>
      <c r="UXD27" s="706"/>
      <c r="UXE27" s="706" t="s">
        <v>1426</v>
      </c>
      <c r="UXF27" s="706"/>
      <c r="UXG27" s="706"/>
      <c r="UXH27" s="706"/>
      <c r="UXI27" s="706"/>
      <c r="UXJ27" s="706"/>
      <c r="UXK27" s="706"/>
      <c r="UXL27" s="706"/>
      <c r="UXM27" s="706" t="s">
        <v>1426</v>
      </c>
      <c r="UXN27" s="706"/>
      <c r="UXO27" s="706"/>
      <c r="UXP27" s="706"/>
      <c r="UXQ27" s="706"/>
      <c r="UXR27" s="706"/>
      <c r="UXS27" s="706"/>
      <c r="UXT27" s="706"/>
      <c r="UXU27" s="706" t="s">
        <v>1426</v>
      </c>
      <c r="UXV27" s="706"/>
      <c r="UXW27" s="706"/>
      <c r="UXX27" s="706"/>
      <c r="UXY27" s="706"/>
      <c r="UXZ27" s="706"/>
      <c r="UYA27" s="706"/>
      <c r="UYB27" s="706"/>
      <c r="UYC27" s="706" t="s">
        <v>1426</v>
      </c>
      <c r="UYD27" s="706"/>
      <c r="UYE27" s="706"/>
      <c r="UYF27" s="706"/>
      <c r="UYG27" s="706"/>
      <c r="UYH27" s="706"/>
      <c r="UYI27" s="706"/>
      <c r="UYJ27" s="706"/>
      <c r="UYK27" s="706" t="s">
        <v>1426</v>
      </c>
      <c r="UYL27" s="706"/>
      <c r="UYM27" s="706"/>
      <c r="UYN27" s="706"/>
      <c r="UYO27" s="706"/>
      <c r="UYP27" s="706"/>
      <c r="UYQ27" s="706"/>
      <c r="UYR27" s="706"/>
      <c r="UYS27" s="706" t="s">
        <v>1426</v>
      </c>
      <c r="UYT27" s="706"/>
      <c r="UYU27" s="706"/>
      <c r="UYV27" s="706"/>
      <c r="UYW27" s="706"/>
      <c r="UYX27" s="706"/>
      <c r="UYY27" s="706"/>
      <c r="UYZ27" s="706"/>
      <c r="UZA27" s="706" t="s">
        <v>1426</v>
      </c>
      <c r="UZB27" s="706"/>
      <c r="UZC27" s="706"/>
      <c r="UZD27" s="706"/>
      <c r="UZE27" s="706"/>
      <c r="UZF27" s="706"/>
      <c r="UZG27" s="706"/>
      <c r="UZH27" s="706"/>
      <c r="UZI27" s="706" t="s">
        <v>1426</v>
      </c>
      <c r="UZJ27" s="706"/>
      <c r="UZK27" s="706"/>
      <c r="UZL27" s="706"/>
      <c r="UZM27" s="706"/>
      <c r="UZN27" s="706"/>
      <c r="UZO27" s="706"/>
      <c r="UZP27" s="706"/>
      <c r="UZQ27" s="706" t="s">
        <v>1426</v>
      </c>
      <c r="UZR27" s="706"/>
      <c r="UZS27" s="706"/>
      <c r="UZT27" s="706"/>
      <c r="UZU27" s="706"/>
      <c r="UZV27" s="706"/>
      <c r="UZW27" s="706"/>
      <c r="UZX27" s="706"/>
      <c r="UZY27" s="706" t="s">
        <v>1426</v>
      </c>
      <c r="UZZ27" s="706"/>
      <c r="VAA27" s="706"/>
      <c r="VAB27" s="706"/>
      <c r="VAC27" s="706"/>
      <c r="VAD27" s="706"/>
      <c r="VAE27" s="706"/>
      <c r="VAF27" s="706"/>
      <c r="VAG27" s="706" t="s">
        <v>1426</v>
      </c>
      <c r="VAH27" s="706"/>
      <c r="VAI27" s="706"/>
      <c r="VAJ27" s="706"/>
      <c r="VAK27" s="706"/>
      <c r="VAL27" s="706"/>
      <c r="VAM27" s="706"/>
      <c r="VAN27" s="706"/>
      <c r="VAO27" s="706" t="s">
        <v>1426</v>
      </c>
      <c r="VAP27" s="706"/>
      <c r="VAQ27" s="706"/>
      <c r="VAR27" s="706"/>
      <c r="VAS27" s="706"/>
      <c r="VAT27" s="706"/>
      <c r="VAU27" s="706"/>
      <c r="VAV27" s="706"/>
      <c r="VAW27" s="706" t="s">
        <v>1426</v>
      </c>
      <c r="VAX27" s="706"/>
      <c r="VAY27" s="706"/>
      <c r="VAZ27" s="706"/>
      <c r="VBA27" s="706"/>
      <c r="VBB27" s="706"/>
      <c r="VBC27" s="706"/>
      <c r="VBD27" s="706"/>
      <c r="VBE27" s="706" t="s">
        <v>1426</v>
      </c>
      <c r="VBF27" s="706"/>
      <c r="VBG27" s="706"/>
      <c r="VBH27" s="706"/>
      <c r="VBI27" s="706"/>
      <c r="VBJ27" s="706"/>
      <c r="VBK27" s="706"/>
      <c r="VBL27" s="706"/>
      <c r="VBM27" s="706" t="s">
        <v>1426</v>
      </c>
      <c r="VBN27" s="706"/>
      <c r="VBO27" s="706"/>
      <c r="VBP27" s="706"/>
      <c r="VBQ27" s="706"/>
      <c r="VBR27" s="706"/>
      <c r="VBS27" s="706"/>
      <c r="VBT27" s="706"/>
      <c r="VBU27" s="706" t="s">
        <v>1426</v>
      </c>
      <c r="VBV27" s="706"/>
      <c r="VBW27" s="706"/>
      <c r="VBX27" s="706"/>
      <c r="VBY27" s="706"/>
      <c r="VBZ27" s="706"/>
      <c r="VCA27" s="706"/>
      <c r="VCB27" s="706"/>
      <c r="VCC27" s="706" t="s">
        <v>1426</v>
      </c>
      <c r="VCD27" s="706"/>
      <c r="VCE27" s="706"/>
      <c r="VCF27" s="706"/>
      <c r="VCG27" s="706"/>
      <c r="VCH27" s="706"/>
      <c r="VCI27" s="706"/>
      <c r="VCJ27" s="706"/>
      <c r="VCK27" s="706" t="s">
        <v>1426</v>
      </c>
      <c r="VCL27" s="706"/>
      <c r="VCM27" s="706"/>
      <c r="VCN27" s="706"/>
      <c r="VCO27" s="706"/>
      <c r="VCP27" s="706"/>
      <c r="VCQ27" s="706"/>
      <c r="VCR27" s="706"/>
      <c r="VCS27" s="706" t="s">
        <v>1426</v>
      </c>
      <c r="VCT27" s="706"/>
      <c r="VCU27" s="706"/>
      <c r="VCV27" s="706"/>
      <c r="VCW27" s="706"/>
      <c r="VCX27" s="706"/>
      <c r="VCY27" s="706"/>
      <c r="VCZ27" s="706"/>
      <c r="VDA27" s="706" t="s">
        <v>1426</v>
      </c>
      <c r="VDB27" s="706"/>
      <c r="VDC27" s="706"/>
      <c r="VDD27" s="706"/>
      <c r="VDE27" s="706"/>
      <c r="VDF27" s="706"/>
      <c r="VDG27" s="706"/>
      <c r="VDH27" s="706"/>
      <c r="VDI27" s="706" t="s">
        <v>1426</v>
      </c>
      <c r="VDJ27" s="706"/>
      <c r="VDK27" s="706"/>
      <c r="VDL27" s="706"/>
      <c r="VDM27" s="706"/>
      <c r="VDN27" s="706"/>
      <c r="VDO27" s="706"/>
      <c r="VDP27" s="706"/>
      <c r="VDQ27" s="706" t="s">
        <v>1426</v>
      </c>
      <c r="VDR27" s="706"/>
      <c r="VDS27" s="706"/>
      <c r="VDT27" s="706"/>
      <c r="VDU27" s="706"/>
      <c r="VDV27" s="706"/>
      <c r="VDW27" s="706"/>
      <c r="VDX27" s="706"/>
      <c r="VDY27" s="706" t="s">
        <v>1426</v>
      </c>
      <c r="VDZ27" s="706"/>
      <c r="VEA27" s="706"/>
      <c r="VEB27" s="706"/>
      <c r="VEC27" s="706"/>
      <c r="VED27" s="706"/>
      <c r="VEE27" s="706"/>
      <c r="VEF27" s="706"/>
      <c r="VEG27" s="706" t="s">
        <v>1426</v>
      </c>
      <c r="VEH27" s="706"/>
      <c r="VEI27" s="706"/>
      <c r="VEJ27" s="706"/>
      <c r="VEK27" s="706"/>
      <c r="VEL27" s="706"/>
      <c r="VEM27" s="706"/>
      <c r="VEN27" s="706"/>
      <c r="VEO27" s="706" t="s">
        <v>1426</v>
      </c>
      <c r="VEP27" s="706"/>
      <c r="VEQ27" s="706"/>
      <c r="VER27" s="706"/>
      <c r="VES27" s="706"/>
      <c r="VET27" s="706"/>
      <c r="VEU27" s="706"/>
      <c r="VEV27" s="706"/>
      <c r="VEW27" s="706" t="s">
        <v>1426</v>
      </c>
      <c r="VEX27" s="706"/>
      <c r="VEY27" s="706"/>
      <c r="VEZ27" s="706"/>
      <c r="VFA27" s="706"/>
      <c r="VFB27" s="706"/>
      <c r="VFC27" s="706"/>
      <c r="VFD27" s="706"/>
      <c r="VFE27" s="706" t="s">
        <v>1426</v>
      </c>
      <c r="VFF27" s="706"/>
      <c r="VFG27" s="706"/>
      <c r="VFH27" s="706"/>
      <c r="VFI27" s="706"/>
      <c r="VFJ27" s="706"/>
      <c r="VFK27" s="706"/>
      <c r="VFL27" s="706"/>
      <c r="VFM27" s="706" t="s">
        <v>1426</v>
      </c>
      <c r="VFN27" s="706"/>
      <c r="VFO27" s="706"/>
      <c r="VFP27" s="706"/>
      <c r="VFQ27" s="706"/>
      <c r="VFR27" s="706"/>
      <c r="VFS27" s="706"/>
      <c r="VFT27" s="706"/>
      <c r="VFU27" s="706" t="s">
        <v>1426</v>
      </c>
      <c r="VFV27" s="706"/>
      <c r="VFW27" s="706"/>
      <c r="VFX27" s="706"/>
      <c r="VFY27" s="706"/>
      <c r="VFZ27" s="706"/>
      <c r="VGA27" s="706"/>
      <c r="VGB27" s="706"/>
      <c r="VGC27" s="706" t="s">
        <v>1426</v>
      </c>
      <c r="VGD27" s="706"/>
      <c r="VGE27" s="706"/>
      <c r="VGF27" s="706"/>
      <c r="VGG27" s="706"/>
      <c r="VGH27" s="706"/>
      <c r="VGI27" s="706"/>
      <c r="VGJ27" s="706"/>
      <c r="VGK27" s="706" t="s">
        <v>1426</v>
      </c>
      <c r="VGL27" s="706"/>
      <c r="VGM27" s="706"/>
      <c r="VGN27" s="706"/>
      <c r="VGO27" s="706"/>
      <c r="VGP27" s="706"/>
      <c r="VGQ27" s="706"/>
      <c r="VGR27" s="706"/>
      <c r="VGS27" s="706" t="s">
        <v>1426</v>
      </c>
      <c r="VGT27" s="706"/>
      <c r="VGU27" s="706"/>
      <c r="VGV27" s="706"/>
      <c r="VGW27" s="706"/>
      <c r="VGX27" s="706"/>
      <c r="VGY27" s="706"/>
      <c r="VGZ27" s="706"/>
      <c r="VHA27" s="706" t="s">
        <v>1426</v>
      </c>
      <c r="VHB27" s="706"/>
      <c r="VHC27" s="706"/>
      <c r="VHD27" s="706"/>
      <c r="VHE27" s="706"/>
      <c r="VHF27" s="706"/>
      <c r="VHG27" s="706"/>
      <c r="VHH27" s="706"/>
      <c r="VHI27" s="706" t="s">
        <v>1426</v>
      </c>
      <c r="VHJ27" s="706"/>
      <c r="VHK27" s="706"/>
      <c r="VHL27" s="706"/>
      <c r="VHM27" s="706"/>
      <c r="VHN27" s="706"/>
      <c r="VHO27" s="706"/>
      <c r="VHP27" s="706"/>
      <c r="VHQ27" s="706" t="s">
        <v>1426</v>
      </c>
      <c r="VHR27" s="706"/>
      <c r="VHS27" s="706"/>
      <c r="VHT27" s="706"/>
      <c r="VHU27" s="706"/>
      <c r="VHV27" s="706"/>
      <c r="VHW27" s="706"/>
      <c r="VHX27" s="706"/>
      <c r="VHY27" s="706" t="s">
        <v>1426</v>
      </c>
      <c r="VHZ27" s="706"/>
      <c r="VIA27" s="706"/>
      <c r="VIB27" s="706"/>
      <c r="VIC27" s="706"/>
      <c r="VID27" s="706"/>
      <c r="VIE27" s="706"/>
      <c r="VIF27" s="706"/>
      <c r="VIG27" s="706" t="s">
        <v>1426</v>
      </c>
      <c r="VIH27" s="706"/>
      <c r="VII27" s="706"/>
      <c r="VIJ27" s="706"/>
      <c r="VIK27" s="706"/>
      <c r="VIL27" s="706"/>
      <c r="VIM27" s="706"/>
      <c r="VIN27" s="706"/>
      <c r="VIO27" s="706" t="s">
        <v>1426</v>
      </c>
      <c r="VIP27" s="706"/>
      <c r="VIQ27" s="706"/>
      <c r="VIR27" s="706"/>
      <c r="VIS27" s="706"/>
      <c r="VIT27" s="706"/>
      <c r="VIU27" s="706"/>
      <c r="VIV27" s="706"/>
      <c r="VIW27" s="706" t="s">
        <v>1426</v>
      </c>
      <c r="VIX27" s="706"/>
      <c r="VIY27" s="706"/>
      <c r="VIZ27" s="706"/>
      <c r="VJA27" s="706"/>
      <c r="VJB27" s="706"/>
      <c r="VJC27" s="706"/>
      <c r="VJD27" s="706"/>
      <c r="VJE27" s="706" t="s">
        <v>1426</v>
      </c>
      <c r="VJF27" s="706"/>
      <c r="VJG27" s="706"/>
      <c r="VJH27" s="706"/>
      <c r="VJI27" s="706"/>
      <c r="VJJ27" s="706"/>
      <c r="VJK27" s="706"/>
      <c r="VJL27" s="706"/>
      <c r="VJM27" s="706" t="s">
        <v>1426</v>
      </c>
      <c r="VJN27" s="706"/>
      <c r="VJO27" s="706"/>
      <c r="VJP27" s="706"/>
      <c r="VJQ27" s="706"/>
      <c r="VJR27" s="706"/>
      <c r="VJS27" s="706"/>
      <c r="VJT27" s="706"/>
      <c r="VJU27" s="706" t="s">
        <v>1426</v>
      </c>
      <c r="VJV27" s="706"/>
      <c r="VJW27" s="706"/>
      <c r="VJX27" s="706"/>
      <c r="VJY27" s="706"/>
      <c r="VJZ27" s="706"/>
      <c r="VKA27" s="706"/>
      <c r="VKB27" s="706"/>
      <c r="VKC27" s="706" t="s">
        <v>1426</v>
      </c>
      <c r="VKD27" s="706"/>
      <c r="VKE27" s="706"/>
      <c r="VKF27" s="706"/>
      <c r="VKG27" s="706"/>
      <c r="VKH27" s="706"/>
      <c r="VKI27" s="706"/>
      <c r="VKJ27" s="706"/>
      <c r="VKK27" s="706" t="s">
        <v>1426</v>
      </c>
      <c r="VKL27" s="706"/>
      <c r="VKM27" s="706"/>
      <c r="VKN27" s="706"/>
      <c r="VKO27" s="706"/>
      <c r="VKP27" s="706"/>
      <c r="VKQ27" s="706"/>
      <c r="VKR27" s="706"/>
      <c r="VKS27" s="706" t="s">
        <v>1426</v>
      </c>
      <c r="VKT27" s="706"/>
      <c r="VKU27" s="706"/>
      <c r="VKV27" s="706"/>
      <c r="VKW27" s="706"/>
      <c r="VKX27" s="706"/>
      <c r="VKY27" s="706"/>
      <c r="VKZ27" s="706"/>
      <c r="VLA27" s="706" t="s">
        <v>1426</v>
      </c>
      <c r="VLB27" s="706"/>
      <c r="VLC27" s="706"/>
      <c r="VLD27" s="706"/>
      <c r="VLE27" s="706"/>
      <c r="VLF27" s="706"/>
      <c r="VLG27" s="706"/>
      <c r="VLH27" s="706"/>
      <c r="VLI27" s="706" t="s">
        <v>1426</v>
      </c>
      <c r="VLJ27" s="706"/>
      <c r="VLK27" s="706"/>
      <c r="VLL27" s="706"/>
      <c r="VLM27" s="706"/>
      <c r="VLN27" s="706"/>
      <c r="VLO27" s="706"/>
      <c r="VLP27" s="706"/>
      <c r="VLQ27" s="706" t="s">
        <v>1426</v>
      </c>
      <c r="VLR27" s="706"/>
      <c r="VLS27" s="706"/>
      <c r="VLT27" s="706"/>
      <c r="VLU27" s="706"/>
      <c r="VLV27" s="706"/>
      <c r="VLW27" s="706"/>
      <c r="VLX27" s="706"/>
      <c r="VLY27" s="706" t="s">
        <v>1426</v>
      </c>
      <c r="VLZ27" s="706"/>
      <c r="VMA27" s="706"/>
      <c r="VMB27" s="706"/>
      <c r="VMC27" s="706"/>
      <c r="VMD27" s="706"/>
      <c r="VME27" s="706"/>
      <c r="VMF27" s="706"/>
      <c r="VMG27" s="706" t="s">
        <v>1426</v>
      </c>
      <c r="VMH27" s="706"/>
      <c r="VMI27" s="706"/>
      <c r="VMJ27" s="706"/>
      <c r="VMK27" s="706"/>
      <c r="VML27" s="706"/>
      <c r="VMM27" s="706"/>
      <c r="VMN27" s="706"/>
      <c r="VMO27" s="706" t="s">
        <v>1426</v>
      </c>
      <c r="VMP27" s="706"/>
      <c r="VMQ27" s="706"/>
      <c r="VMR27" s="706"/>
      <c r="VMS27" s="706"/>
      <c r="VMT27" s="706"/>
      <c r="VMU27" s="706"/>
      <c r="VMV27" s="706"/>
      <c r="VMW27" s="706" t="s">
        <v>1426</v>
      </c>
      <c r="VMX27" s="706"/>
      <c r="VMY27" s="706"/>
      <c r="VMZ27" s="706"/>
      <c r="VNA27" s="706"/>
      <c r="VNB27" s="706"/>
      <c r="VNC27" s="706"/>
      <c r="VND27" s="706"/>
      <c r="VNE27" s="706" t="s">
        <v>1426</v>
      </c>
      <c r="VNF27" s="706"/>
      <c r="VNG27" s="706"/>
      <c r="VNH27" s="706"/>
      <c r="VNI27" s="706"/>
      <c r="VNJ27" s="706"/>
      <c r="VNK27" s="706"/>
      <c r="VNL27" s="706"/>
      <c r="VNM27" s="706" t="s">
        <v>1426</v>
      </c>
      <c r="VNN27" s="706"/>
      <c r="VNO27" s="706"/>
      <c r="VNP27" s="706"/>
      <c r="VNQ27" s="706"/>
      <c r="VNR27" s="706"/>
      <c r="VNS27" s="706"/>
      <c r="VNT27" s="706"/>
      <c r="VNU27" s="706" t="s">
        <v>1426</v>
      </c>
      <c r="VNV27" s="706"/>
      <c r="VNW27" s="706"/>
      <c r="VNX27" s="706"/>
      <c r="VNY27" s="706"/>
      <c r="VNZ27" s="706"/>
      <c r="VOA27" s="706"/>
      <c r="VOB27" s="706"/>
      <c r="VOC27" s="706" t="s">
        <v>1426</v>
      </c>
      <c r="VOD27" s="706"/>
      <c r="VOE27" s="706"/>
      <c r="VOF27" s="706"/>
      <c r="VOG27" s="706"/>
      <c r="VOH27" s="706"/>
      <c r="VOI27" s="706"/>
      <c r="VOJ27" s="706"/>
      <c r="VOK27" s="706" t="s">
        <v>1426</v>
      </c>
      <c r="VOL27" s="706"/>
      <c r="VOM27" s="706"/>
      <c r="VON27" s="706"/>
      <c r="VOO27" s="706"/>
      <c r="VOP27" s="706"/>
      <c r="VOQ27" s="706"/>
      <c r="VOR27" s="706"/>
      <c r="VOS27" s="706" t="s">
        <v>1426</v>
      </c>
      <c r="VOT27" s="706"/>
      <c r="VOU27" s="706"/>
      <c r="VOV27" s="706"/>
      <c r="VOW27" s="706"/>
      <c r="VOX27" s="706"/>
      <c r="VOY27" s="706"/>
      <c r="VOZ27" s="706"/>
      <c r="VPA27" s="706" t="s">
        <v>1426</v>
      </c>
      <c r="VPB27" s="706"/>
      <c r="VPC27" s="706"/>
      <c r="VPD27" s="706"/>
      <c r="VPE27" s="706"/>
      <c r="VPF27" s="706"/>
      <c r="VPG27" s="706"/>
      <c r="VPH27" s="706"/>
      <c r="VPI27" s="706" t="s">
        <v>1426</v>
      </c>
      <c r="VPJ27" s="706"/>
      <c r="VPK27" s="706"/>
      <c r="VPL27" s="706"/>
      <c r="VPM27" s="706"/>
      <c r="VPN27" s="706"/>
      <c r="VPO27" s="706"/>
      <c r="VPP27" s="706"/>
      <c r="VPQ27" s="706" t="s">
        <v>1426</v>
      </c>
      <c r="VPR27" s="706"/>
      <c r="VPS27" s="706"/>
      <c r="VPT27" s="706"/>
      <c r="VPU27" s="706"/>
      <c r="VPV27" s="706"/>
      <c r="VPW27" s="706"/>
      <c r="VPX27" s="706"/>
      <c r="VPY27" s="706" t="s">
        <v>1426</v>
      </c>
      <c r="VPZ27" s="706"/>
      <c r="VQA27" s="706"/>
      <c r="VQB27" s="706"/>
      <c r="VQC27" s="706"/>
      <c r="VQD27" s="706"/>
      <c r="VQE27" s="706"/>
      <c r="VQF27" s="706"/>
      <c r="VQG27" s="706" t="s">
        <v>1426</v>
      </c>
      <c r="VQH27" s="706"/>
      <c r="VQI27" s="706"/>
      <c r="VQJ27" s="706"/>
      <c r="VQK27" s="706"/>
      <c r="VQL27" s="706"/>
      <c r="VQM27" s="706"/>
      <c r="VQN27" s="706"/>
      <c r="VQO27" s="706" t="s">
        <v>1426</v>
      </c>
      <c r="VQP27" s="706"/>
      <c r="VQQ27" s="706"/>
      <c r="VQR27" s="706"/>
      <c r="VQS27" s="706"/>
      <c r="VQT27" s="706"/>
      <c r="VQU27" s="706"/>
      <c r="VQV27" s="706"/>
      <c r="VQW27" s="706" t="s">
        <v>1426</v>
      </c>
      <c r="VQX27" s="706"/>
      <c r="VQY27" s="706"/>
      <c r="VQZ27" s="706"/>
      <c r="VRA27" s="706"/>
      <c r="VRB27" s="706"/>
      <c r="VRC27" s="706"/>
      <c r="VRD27" s="706"/>
      <c r="VRE27" s="706" t="s">
        <v>1426</v>
      </c>
      <c r="VRF27" s="706"/>
      <c r="VRG27" s="706"/>
      <c r="VRH27" s="706"/>
      <c r="VRI27" s="706"/>
      <c r="VRJ27" s="706"/>
      <c r="VRK27" s="706"/>
      <c r="VRL27" s="706"/>
      <c r="VRM27" s="706" t="s">
        <v>1426</v>
      </c>
      <c r="VRN27" s="706"/>
      <c r="VRO27" s="706"/>
      <c r="VRP27" s="706"/>
      <c r="VRQ27" s="706"/>
      <c r="VRR27" s="706"/>
      <c r="VRS27" s="706"/>
      <c r="VRT27" s="706"/>
      <c r="VRU27" s="706" t="s">
        <v>1426</v>
      </c>
      <c r="VRV27" s="706"/>
      <c r="VRW27" s="706"/>
      <c r="VRX27" s="706"/>
      <c r="VRY27" s="706"/>
      <c r="VRZ27" s="706"/>
      <c r="VSA27" s="706"/>
      <c r="VSB27" s="706"/>
      <c r="VSC27" s="706" t="s">
        <v>1426</v>
      </c>
      <c r="VSD27" s="706"/>
      <c r="VSE27" s="706"/>
      <c r="VSF27" s="706"/>
      <c r="VSG27" s="706"/>
      <c r="VSH27" s="706"/>
      <c r="VSI27" s="706"/>
      <c r="VSJ27" s="706"/>
      <c r="VSK27" s="706" t="s">
        <v>1426</v>
      </c>
      <c r="VSL27" s="706"/>
      <c r="VSM27" s="706"/>
      <c r="VSN27" s="706"/>
      <c r="VSO27" s="706"/>
      <c r="VSP27" s="706"/>
      <c r="VSQ27" s="706"/>
      <c r="VSR27" s="706"/>
      <c r="VSS27" s="706" t="s">
        <v>1426</v>
      </c>
      <c r="VST27" s="706"/>
      <c r="VSU27" s="706"/>
      <c r="VSV27" s="706"/>
      <c r="VSW27" s="706"/>
      <c r="VSX27" s="706"/>
      <c r="VSY27" s="706"/>
      <c r="VSZ27" s="706"/>
      <c r="VTA27" s="706" t="s">
        <v>1426</v>
      </c>
      <c r="VTB27" s="706"/>
      <c r="VTC27" s="706"/>
      <c r="VTD27" s="706"/>
      <c r="VTE27" s="706"/>
      <c r="VTF27" s="706"/>
      <c r="VTG27" s="706"/>
      <c r="VTH27" s="706"/>
      <c r="VTI27" s="706" t="s">
        <v>1426</v>
      </c>
      <c r="VTJ27" s="706"/>
      <c r="VTK27" s="706"/>
      <c r="VTL27" s="706"/>
      <c r="VTM27" s="706"/>
      <c r="VTN27" s="706"/>
      <c r="VTO27" s="706"/>
      <c r="VTP27" s="706"/>
      <c r="VTQ27" s="706" t="s">
        <v>1426</v>
      </c>
      <c r="VTR27" s="706"/>
      <c r="VTS27" s="706"/>
      <c r="VTT27" s="706"/>
      <c r="VTU27" s="706"/>
      <c r="VTV27" s="706"/>
      <c r="VTW27" s="706"/>
      <c r="VTX27" s="706"/>
      <c r="VTY27" s="706" t="s">
        <v>1426</v>
      </c>
      <c r="VTZ27" s="706"/>
      <c r="VUA27" s="706"/>
      <c r="VUB27" s="706"/>
      <c r="VUC27" s="706"/>
      <c r="VUD27" s="706"/>
      <c r="VUE27" s="706"/>
      <c r="VUF27" s="706"/>
      <c r="VUG27" s="706" t="s">
        <v>1426</v>
      </c>
      <c r="VUH27" s="706"/>
      <c r="VUI27" s="706"/>
      <c r="VUJ27" s="706"/>
      <c r="VUK27" s="706"/>
      <c r="VUL27" s="706"/>
      <c r="VUM27" s="706"/>
      <c r="VUN27" s="706"/>
      <c r="VUO27" s="706" t="s">
        <v>1426</v>
      </c>
      <c r="VUP27" s="706"/>
      <c r="VUQ27" s="706"/>
      <c r="VUR27" s="706"/>
      <c r="VUS27" s="706"/>
      <c r="VUT27" s="706"/>
      <c r="VUU27" s="706"/>
      <c r="VUV27" s="706"/>
      <c r="VUW27" s="706" t="s">
        <v>1426</v>
      </c>
      <c r="VUX27" s="706"/>
      <c r="VUY27" s="706"/>
      <c r="VUZ27" s="706"/>
      <c r="VVA27" s="706"/>
      <c r="VVB27" s="706"/>
      <c r="VVC27" s="706"/>
      <c r="VVD27" s="706"/>
      <c r="VVE27" s="706" t="s">
        <v>1426</v>
      </c>
      <c r="VVF27" s="706"/>
      <c r="VVG27" s="706"/>
      <c r="VVH27" s="706"/>
      <c r="VVI27" s="706"/>
      <c r="VVJ27" s="706"/>
      <c r="VVK27" s="706"/>
      <c r="VVL27" s="706"/>
      <c r="VVM27" s="706" t="s">
        <v>1426</v>
      </c>
      <c r="VVN27" s="706"/>
      <c r="VVO27" s="706"/>
      <c r="VVP27" s="706"/>
      <c r="VVQ27" s="706"/>
      <c r="VVR27" s="706"/>
      <c r="VVS27" s="706"/>
      <c r="VVT27" s="706"/>
      <c r="VVU27" s="706" t="s">
        <v>1426</v>
      </c>
      <c r="VVV27" s="706"/>
      <c r="VVW27" s="706"/>
      <c r="VVX27" s="706"/>
      <c r="VVY27" s="706"/>
      <c r="VVZ27" s="706"/>
      <c r="VWA27" s="706"/>
      <c r="VWB27" s="706"/>
      <c r="VWC27" s="706" t="s">
        <v>1426</v>
      </c>
      <c r="VWD27" s="706"/>
      <c r="VWE27" s="706"/>
      <c r="VWF27" s="706"/>
      <c r="VWG27" s="706"/>
      <c r="VWH27" s="706"/>
      <c r="VWI27" s="706"/>
      <c r="VWJ27" s="706"/>
      <c r="VWK27" s="706" t="s">
        <v>1426</v>
      </c>
      <c r="VWL27" s="706"/>
      <c r="VWM27" s="706"/>
      <c r="VWN27" s="706"/>
      <c r="VWO27" s="706"/>
      <c r="VWP27" s="706"/>
      <c r="VWQ27" s="706"/>
      <c r="VWR27" s="706"/>
      <c r="VWS27" s="706" t="s">
        <v>1426</v>
      </c>
      <c r="VWT27" s="706"/>
      <c r="VWU27" s="706"/>
      <c r="VWV27" s="706"/>
      <c r="VWW27" s="706"/>
      <c r="VWX27" s="706"/>
      <c r="VWY27" s="706"/>
      <c r="VWZ27" s="706"/>
      <c r="VXA27" s="706" t="s">
        <v>1426</v>
      </c>
      <c r="VXB27" s="706"/>
      <c r="VXC27" s="706"/>
      <c r="VXD27" s="706"/>
      <c r="VXE27" s="706"/>
      <c r="VXF27" s="706"/>
      <c r="VXG27" s="706"/>
      <c r="VXH27" s="706"/>
      <c r="VXI27" s="706" t="s">
        <v>1426</v>
      </c>
      <c r="VXJ27" s="706"/>
      <c r="VXK27" s="706"/>
      <c r="VXL27" s="706"/>
      <c r="VXM27" s="706"/>
      <c r="VXN27" s="706"/>
      <c r="VXO27" s="706"/>
      <c r="VXP27" s="706"/>
      <c r="VXQ27" s="706" t="s">
        <v>1426</v>
      </c>
      <c r="VXR27" s="706"/>
      <c r="VXS27" s="706"/>
      <c r="VXT27" s="706"/>
      <c r="VXU27" s="706"/>
      <c r="VXV27" s="706"/>
      <c r="VXW27" s="706"/>
      <c r="VXX27" s="706"/>
      <c r="VXY27" s="706" t="s">
        <v>1426</v>
      </c>
      <c r="VXZ27" s="706"/>
      <c r="VYA27" s="706"/>
      <c r="VYB27" s="706"/>
      <c r="VYC27" s="706"/>
      <c r="VYD27" s="706"/>
      <c r="VYE27" s="706"/>
      <c r="VYF27" s="706"/>
      <c r="VYG27" s="706" t="s">
        <v>1426</v>
      </c>
      <c r="VYH27" s="706"/>
      <c r="VYI27" s="706"/>
      <c r="VYJ27" s="706"/>
      <c r="VYK27" s="706"/>
      <c r="VYL27" s="706"/>
      <c r="VYM27" s="706"/>
      <c r="VYN27" s="706"/>
      <c r="VYO27" s="706" t="s">
        <v>1426</v>
      </c>
      <c r="VYP27" s="706"/>
      <c r="VYQ27" s="706"/>
      <c r="VYR27" s="706"/>
      <c r="VYS27" s="706"/>
      <c r="VYT27" s="706"/>
      <c r="VYU27" s="706"/>
      <c r="VYV27" s="706"/>
      <c r="VYW27" s="706" t="s">
        <v>1426</v>
      </c>
      <c r="VYX27" s="706"/>
      <c r="VYY27" s="706"/>
      <c r="VYZ27" s="706"/>
      <c r="VZA27" s="706"/>
      <c r="VZB27" s="706"/>
      <c r="VZC27" s="706"/>
      <c r="VZD27" s="706"/>
      <c r="VZE27" s="706" t="s">
        <v>1426</v>
      </c>
      <c r="VZF27" s="706"/>
      <c r="VZG27" s="706"/>
      <c r="VZH27" s="706"/>
      <c r="VZI27" s="706"/>
      <c r="VZJ27" s="706"/>
      <c r="VZK27" s="706"/>
      <c r="VZL27" s="706"/>
      <c r="VZM27" s="706" t="s">
        <v>1426</v>
      </c>
      <c r="VZN27" s="706"/>
      <c r="VZO27" s="706"/>
      <c r="VZP27" s="706"/>
      <c r="VZQ27" s="706"/>
      <c r="VZR27" s="706"/>
      <c r="VZS27" s="706"/>
      <c r="VZT27" s="706"/>
      <c r="VZU27" s="706" t="s">
        <v>1426</v>
      </c>
      <c r="VZV27" s="706"/>
      <c r="VZW27" s="706"/>
      <c r="VZX27" s="706"/>
      <c r="VZY27" s="706"/>
      <c r="VZZ27" s="706"/>
      <c r="WAA27" s="706"/>
      <c r="WAB27" s="706"/>
      <c r="WAC27" s="706" t="s">
        <v>1426</v>
      </c>
      <c r="WAD27" s="706"/>
      <c r="WAE27" s="706"/>
      <c r="WAF27" s="706"/>
      <c r="WAG27" s="706"/>
      <c r="WAH27" s="706"/>
      <c r="WAI27" s="706"/>
      <c r="WAJ27" s="706"/>
      <c r="WAK27" s="706" t="s">
        <v>1426</v>
      </c>
      <c r="WAL27" s="706"/>
      <c r="WAM27" s="706"/>
      <c r="WAN27" s="706"/>
      <c r="WAO27" s="706"/>
      <c r="WAP27" s="706"/>
      <c r="WAQ27" s="706"/>
      <c r="WAR27" s="706"/>
      <c r="WAS27" s="706" t="s">
        <v>1426</v>
      </c>
      <c r="WAT27" s="706"/>
      <c r="WAU27" s="706"/>
      <c r="WAV27" s="706"/>
      <c r="WAW27" s="706"/>
      <c r="WAX27" s="706"/>
      <c r="WAY27" s="706"/>
      <c r="WAZ27" s="706"/>
      <c r="WBA27" s="706" t="s">
        <v>1426</v>
      </c>
      <c r="WBB27" s="706"/>
      <c r="WBC27" s="706"/>
      <c r="WBD27" s="706"/>
      <c r="WBE27" s="706"/>
      <c r="WBF27" s="706"/>
      <c r="WBG27" s="706"/>
      <c r="WBH27" s="706"/>
      <c r="WBI27" s="706" t="s">
        <v>1426</v>
      </c>
      <c r="WBJ27" s="706"/>
      <c r="WBK27" s="706"/>
      <c r="WBL27" s="706"/>
      <c r="WBM27" s="706"/>
      <c r="WBN27" s="706"/>
      <c r="WBO27" s="706"/>
      <c r="WBP27" s="706"/>
      <c r="WBQ27" s="706" t="s">
        <v>1426</v>
      </c>
      <c r="WBR27" s="706"/>
      <c r="WBS27" s="706"/>
      <c r="WBT27" s="706"/>
      <c r="WBU27" s="706"/>
      <c r="WBV27" s="706"/>
      <c r="WBW27" s="706"/>
      <c r="WBX27" s="706"/>
      <c r="WBY27" s="706" t="s">
        <v>1426</v>
      </c>
      <c r="WBZ27" s="706"/>
      <c r="WCA27" s="706"/>
      <c r="WCB27" s="706"/>
      <c r="WCC27" s="706"/>
      <c r="WCD27" s="706"/>
      <c r="WCE27" s="706"/>
      <c r="WCF27" s="706"/>
      <c r="WCG27" s="706" t="s">
        <v>1426</v>
      </c>
      <c r="WCH27" s="706"/>
      <c r="WCI27" s="706"/>
      <c r="WCJ27" s="706"/>
      <c r="WCK27" s="706"/>
      <c r="WCL27" s="706"/>
      <c r="WCM27" s="706"/>
      <c r="WCN27" s="706"/>
      <c r="WCO27" s="706" t="s">
        <v>1426</v>
      </c>
      <c r="WCP27" s="706"/>
      <c r="WCQ27" s="706"/>
      <c r="WCR27" s="706"/>
      <c r="WCS27" s="706"/>
      <c r="WCT27" s="706"/>
      <c r="WCU27" s="706"/>
      <c r="WCV27" s="706"/>
      <c r="WCW27" s="706" t="s">
        <v>1426</v>
      </c>
      <c r="WCX27" s="706"/>
      <c r="WCY27" s="706"/>
      <c r="WCZ27" s="706"/>
      <c r="WDA27" s="706"/>
      <c r="WDB27" s="706"/>
      <c r="WDC27" s="706"/>
      <c r="WDD27" s="706"/>
      <c r="WDE27" s="706" t="s">
        <v>1426</v>
      </c>
      <c r="WDF27" s="706"/>
      <c r="WDG27" s="706"/>
      <c r="WDH27" s="706"/>
      <c r="WDI27" s="706"/>
      <c r="WDJ27" s="706"/>
      <c r="WDK27" s="706"/>
      <c r="WDL27" s="706"/>
      <c r="WDM27" s="706" t="s">
        <v>1426</v>
      </c>
      <c r="WDN27" s="706"/>
      <c r="WDO27" s="706"/>
      <c r="WDP27" s="706"/>
      <c r="WDQ27" s="706"/>
      <c r="WDR27" s="706"/>
      <c r="WDS27" s="706"/>
      <c r="WDT27" s="706"/>
      <c r="WDU27" s="706" t="s">
        <v>1426</v>
      </c>
      <c r="WDV27" s="706"/>
      <c r="WDW27" s="706"/>
      <c r="WDX27" s="706"/>
      <c r="WDY27" s="706"/>
      <c r="WDZ27" s="706"/>
      <c r="WEA27" s="706"/>
      <c r="WEB27" s="706"/>
      <c r="WEC27" s="706" t="s">
        <v>1426</v>
      </c>
      <c r="WED27" s="706"/>
      <c r="WEE27" s="706"/>
      <c r="WEF27" s="706"/>
      <c r="WEG27" s="706"/>
      <c r="WEH27" s="706"/>
      <c r="WEI27" s="706"/>
      <c r="WEJ27" s="706"/>
      <c r="WEK27" s="706" t="s">
        <v>1426</v>
      </c>
      <c r="WEL27" s="706"/>
      <c r="WEM27" s="706"/>
      <c r="WEN27" s="706"/>
      <c r="WEO27" s="706"/>
      <c r="WEP27" s="706"/>
      <c r="WEQ27" s="706"/>
      <c r="WER27" s="706"/>
      <c r="WES27" s="706" t="s">
        <v>1426</v>
      </c>
      <c r="WET27" s="706"/>
      <c r="WEU27" s="706"/>
      <c r="WEV27" s="706"/>
      <c r="WEW27" s="706"/>
      <c r="WEX27" s="706"/>
      <c r="WEY27" s="706"/>
      <c r="WEZ27" s="706"/>
      <c r="WFA27" s="706" t="s">
        <v>1426</v>
      </c>
      <c r="WFB27" s="706"/>
      <c r="WFC27" s="706"/>
      <c r="WFD27" s="706"/>
      <c r="WFE27" s="706"/>
      <c r="WFF27" s="706"/>
      <c r="WFG27" s="706"/>
      <c r="WFH27" s="706"/>
      <c r="WFI27" s="706" t="s">
        <v>1426</v>
      </c>
      <c r="WFJ27" s="706"/>
      <c r="WFK27" s="706"/>
      <c r="WFL27" s="706"/>
      <c r="WFM27" s="706"/>
      <c r="WFN27" s="706"/>
      <c r="WFO27" s="706"/>
      <c r="WFP27" s="706"/>
      <c r="WFQ27" s="706" t="s">
        <v>1426</v>
      </c>
      <c r="WFR27" s="706"/>
      <c r="WFS27" s="706"/>
      <c r="WFT27" s="706"/>
      <c r="WFU27" s="706"/>
      <c r="WFV27" s="706"/>
      <c r="WFW27" s="706"/>
      <c r="WFX27" s="706"/>
      <c r="WFY27" s="706" t="s">
        <v>1426</v>
      </c>
      <c r="WFZ27" s="706"/>
      <c r="WGA27" s="706"/>
      <c r="WGB27" s="706"/>
      <c r="WGC27" s="706"/>
      <c r="WGD27" s="706"/>
      <c r="WGE27" s="706"/>
      <c r="WGF27" s="706"/>
      <c r="WGG27" s="706" t="s">
        <v>1426</v>
      </c>
      <c r="WGH27" s="706"/>
      <c r="WGI27" s="706"/>
      <c r="WGJ27" s="706"/>
      <c r="WGK27" s="706"/>
      <c r="WGL27" s="706"/>
      <c r="WGM27" s="706"/>
      <c r="WGN27" s="706"/>
      <c r="WGO27" s="706" t="s">
        <v>1426</v>
      </c>
      <c r="WGP27" s="706"/>
      <c r="WGQ27" s="706"/>
      <c r="WGR27" s="706"/>
      <c r="WGS27" s="706"/>
      <c r="WGT27" s="706"/>
      <c r="WGU27" s="706"/>
      <c r="WGV27" s="706"/>
      <c r="WGW27" s="706" t="s">
        <v>1426</v>
      </c>
      <c r="WGX27" s="706"/>
      <c r="WGY27" s="706"/>
      <c r="WGZ27" s="706"/>
      <c r="WHA27" s="706"/>
      <c r="WHB27" s="706"/>
      <c r="WHC27" s="706"/>
      <c r="WHD27" s="706"/>
      <c r="WHE27" s="706" t="s">
        <v>1426</v>
      </c>
      <c r="WHF27" s="706"/>
      <c r="WHG27" s="706"/>
      <c r="WHH27" s="706"/>
      <c r="WHI27" s="706"/>
      <c r="WHJ27" s="706"/>
      <c r="WHK27" s="706"/>
      <c r="WHL27" s="706"/>
      <c r="WHM27" s="706" t="s">
        <v>1426</v>
      </c>
      <c r="WHN27" s="706"/>
      <c r="WHO27" s="706"/>
      <c r="WHP27" s="706"/>
      <c r="WHQ27" s="706"/>
      <c r="WHR27" s="706"/>
      <c r="WHS27" s="706"/>
      <c r="WHT27" s="706"/>
      <c r="WHU27" s="706" t="s">
        <v>1426</v>
      </c>
      <c r="WHV27" s="706"/>
      <c r="WHW27" s="706"/>
      <c r="WHX27" s="706"/>
      <c r="WHY27" s="706"/>
      <c r="WHZ27" s="706"/>
      <c r="WIA27" s="706"/>
      <c r="WIB27" s="706"/>
      <c r="WIC27" s="706" t="s">
        <v>1426</v>
      </c>
      <c r="WID27" s="706"/>
      <c r="WIE27" s="706"/>
      <c r="WIF27" s="706"/>
      <c r="WIG27" s="706"/>
      <c r="WIH27" s="706"/>
      <c r="WII27" s="706"/>
      <c r="WIJ27" s="706"/>
      <c r="WIK27" s="706" t="s">
        <v>1426</v>
      </c>
      <c r="WIL27" s="706"/>
      <c r="WIM27" s="706"/>
      <c r="WIN27" s="706"/>
      <c r="WIO27" s="706"/>
      <c r="WIP27" s="706"/>
      <c r="WIQ27" s="706"/>
      <c r="WIR27" s="706"/>
      <c r="WIS27" s="706" t="s">
        <v>1426</v>
      </c>
      <c r="WIT27" s="706"/>
      <c r="WIU27" s="706"/>
      <c r="WIV27" s="706"/>
      <c r="WIW27" s="706"/>
      <c r="WIX27" s="706"/>
      <c r="WIY27" s="706"/>
      <c r="WIZ27" s="706"/>
      <c r="WJA27" s="706" t="s">
        <v>1426</v>
      </c>
      <c r="WJB27" s="706"/>
      <c r="WJC27" s="706"/>
      <c r="WJD27" s="706"/>
      <c r="WJE27" s="706"/>
      <c r="WJF27" s="706"/>
      <c r="WJG27" s="706"/>
      <c r="WJH27" s="706"/>
      <c r="WJI27" s="706" t="s">
        <v>1426</v>
      </c>
      <c r="WJJ27" s="706"/>
      <c r="WJK27" s="706"/>
      <c r="WJL27" s="706"/>
      <c r="WJM27" s="706"/>
      <c r="WJN27" s="706"/>
      <c r="WJO27" s="706"/>
      <c r="WJP27" s="706"/>
      <c r="WJQ27" s="706" t="s">
        <v>1426</v>
      </c>
      <c r="WJR27" s="706"/>
      <c r="WJS27" s="706"/>
      <c r="WJT27" s="706"/>
      <c r="WJU27" s="706"/>
      <c r="WJV27" s="706"/>
      <c r="WJW27" s="706"/>
      <c r="WJX27" s="706"/>
      <c r="WJY27" s="706" t="s">
        <v>1426</v>
      </c>
      <c r="WJZ27" s="706"/>
      <c r="WKA27" s="706"/>
      <c r="WKB27" s="706"/>
      <c r="WKC27" s="706"/>
      <c r="WKD27" s="706"/>
      <c r="WKE27" s="706"/>
      <c r="WKF27" s="706"/>
      <c r="WKG27" s="706" t="s">
        <v>1426</v>
      </c>
      <c r="WKH27" s="706"/>
      <c r="WKI27" s="706"/>
      <c r="WKJ27" s="706"/>
      <c r="WKK27" s="706"/>
      <c r="WKL27" s="706"/>
      <c r="WKM27" s="706"/>
      <c r="WKN27" s="706"/>
      <c r="WKO27" s="706" t="s">
        <v>1426</v>
      </c>
      <c r="WKP27" s="706"/>
      <c r="WKQ27" s="706"/>
      <c r="WKR27" s="706"/>
      <c r="WKS27" s="706"/>
      <c r="WKT27" s="706"/>
      <c r="WKU27" s="706"/>
      <c r="WKV27" s="706"/>
      <c r="WKW27" s="706" t="s">
        <v>1426</v>
      </c>
      <c r="WKX27" s="706"/>
      <c r="WKY27" s="706"/>
      <c r="WKZ27" s="706"/>
      <c r="WLA27" s="706"/>
      <c r="WLB27" s="706"/>
      <c r="WLC27" s="706"/>
      <c r="WLD27" s="706"/>
      <c r="WLE27" s="706" t="s">
        <v>1426</v>
      </c>
      <c r="WLF27" s="706"/>
      <c r="WLG27" s="706"/>
      <c r="WLH27" s="706"/>
      <c r="WLI27" s="706"/>
      <c r="WLJ27" s="706"/>
      <c r="WLK27" s="706"/>
      <c r="WLL27" s="706"/>
      <c r="WLM27" s="706" t="s">
        <v>1426</v>
      </c>
      <c r="WLN27" s="706"/>
      <c r="WLO27" s="706"/>
      <c r="WLP27" s="706"/>
      <c r="WLQ27" s="706"/>
      <c r="WLR27" s="706"/>
      <c r="WLS27" s="706"/>
      <c r="WLT27" s="706"/>
      <c r="WLU27" s="706" t="s">
        <v>1426</v>
      </c>
      <c r="WLV27" s="706"/>
      <c r="WLW27" s="706"/>
      <c r="WLX27" s="706"/>
      <c r="WLY27" s="706"/>
      <c r="WLZ27" s="706"/>
      <c r="WMA27" s="706"/>
      <c r="WMB27" s="706"/>
      <c r="WMC27" s="706" t="s">
        <v>1426</v>
      </c>
      <c r="WMD27" s="706"/>
      <c r="WME27" s="706"/>
      <c r="WMF27" s="706"/>
      <c r="WMG27" s="706"/>
      <c r="WMH27" s="706"/>
      <c r="WMI27" s="706"/>
      <c r="WMJ27" s="706"/>
      <c r="WMK27" s="706" t="s">
        <v>1426</v>
      </c>
      <c r="WML27" s="706"/>
      <c r="WMM27" s="706"/>
      <c r="WMN27" s="706"/>
      <c r="WMO27" s="706"/>
      <c r="WMP27" s="706"/>
      <c r="WMQ27" s="706"/>
      <c r="WMR27" s="706"/>
      <c r="WMS27" s="706" t="s">
        <v>1426</v>
      </c>
      <c r="WMT27" s="706"/>
      <c r="WMU27" s="706"/>
      <c r="WMV27" s="706"/>
      <c r="WMW27" s="706"/>
      <c r="WMX27" s="706"/>
      <c r="WMY27" s="706"/>
      <c r="WMZ27" s="706"/>
      <c r="WNA27" s="706" t="s">
        <v>1426</v>
      </c>
      <c r="WNB27" s="706"/>
      <c r="WNC27" s="706"/>
      <c r="WND27" s="706"/>
      <c r="WNE27" s="706"/>
      <c r="WNF27" s="706"/>
      <c r="WNG27" s="706"/>
      <c r="WNH27" s="706"/>
      <c r="WNI27" s="706" t="s">
        <v>1426</v>
      </c>
      <c r="WNJ27" s="706"/>
      <c r="WNK27" s="706"/>
      <c r="WNL27" s="706"/>
      <c r="WNM27" s="706"/>
      <c r="WNN27" s="706"/>
      <c r="WNO27" s="706"/>
      <c r="WNP27" s="706"/>
      <c r="WNQ27" s="706" t="s">
        <v>1426</v>
      </c>
      <c r="WNR27" s="706"/>
      <c r="WNS27" s="706"/>
      <c r="WNT27" s="706"/>
      <c r="WNU27" s="706"/>
      <c r="WNV27" s="706"/>
      <c r="WNW27" s="706"/>
      <c r="WNX27" s="706"/>
      <c r="WNY27" s="706" t="s">
        <v>1426</v>
      </c>
      <c r="WNZ27" s="706"/>
      <c r="WOA27" s="706"/>
      <c r="WOB27" s="706"/>
      <c r="WOC27" s="706"/>
      <c r="WOD27" s="706"/>
      <c r="WOE27" s="706"/>
      <c r="WOF27" s="706"/>
      <c r="WOG27" s="706" t="s">
        <v>1426</v>
      </c>
      <c r="WOH27" s="706"/>
      <c r="WOI27" s="706"/>
      <c r="WOJ27" s="706"/>
      <c r="WOK27" s="706"/>
      <c r="WOL27" s="706"/>
      <c r="WOM27" s="706"/>
      <c r="WON27" s="706"/>
      <c r="WOO27" s="706" t="s">
        <v>1426</v>
      </c>
      <c r="WOP27" s="706"/>
      <c r="WOQ27" s="706"/>
      <c r="WOR27" s="706"/>
      <c r="WOS27" s="706"/>
      <c r="WOT27" s="706"/>
      <c r="WOU27" s="706"/>
      <c r="WOV27" s="706"/>
      <c r="WOW27" s="706" t="s">
        <v>1426</v>
      </c>
      <c r="WOX27" s="706"/>
      <c r="WOY27" s="706"/>
      <c r="WOZ27" s="706"/>
      <c r="WPA27" s="706"/>
      <c r="WPB27" s="706"/>
      <c r="WPC27" s="706"/>
      <c r="WPD27" s="706"/>
      <c r="WPE27" s="706" t="s">
        <v>1426</v>
      </c>
      <c r="WPF27" s="706"/>
      <c r="WPG27" s="706"/>
      <c r="WPH27" s="706"/>
      <c r="WPI27" s="706"/>
      <c r="WPJ27" s="706"/>
      <c r="WPK27" s="706"/>
      <c r="WPL27" s="706"/>
      <c r="WPM27" s="706" t="s">
        <v>1426</v>
      </c>
      <c r="WPN27" s="706"/>
      <c r="WPO27" s="706"/>
      <c r="WPP27" s="706"/>
      <c r="WPQ27" s="706"/>
      <c r="WPR27" s="706"/>
      <c r="WPS27" s="706"/>
      <c r="WPT27" s="706"/>
      <c r="WPU27" s="706" t="s">
        <v>1426</v>
      </c>
      <c r="WPV27" s="706"/>
      <c r="WPW27" s="706"/>
      <c r="WPX27" s="706"/>
      <c r="WPY27" s="706"/>
      <c r="WPZ27" s="706"/>
      <c r="WQA27" s="706"/>
      <c r="WQB27" s="706"/>
      <c r="WQC27" s="706" t="s">
        <v>1426</v>
      </c>
      <c r="WQD27" s="706"/>
      <c r="WQE27" s="706"/>
      <c r="WQF27" s="706"/>
      <c r="WQG27" s="706"/>
      <c r="WQH27" s="706"/>
      <c r="WQI27" s="706"/>
      <c r="WQJ27" s="706"/>
      <c r="WQK27" s="706" t="s">
        <v>1426</v>
      </c>
      <c r="WQL27" s="706"/>
      <c r="WQM27" s="706"/>
      <c r="WQN27" s="706"/>
      <c r="WQO27" s="706"/>
      <c r="WQP27" s="706"/>
      <c r="WQQ27" s="706"/>
      <c r="WQR27" s="706"/>
      <c r="WQS27" s="706" t="s">
        <v>1426</v>
      </c>
      <c r="WQT27" s="706"/>
      <c r="WQU27" s="706"/>
      <c r="WQV27" s="706"/>
      <c r="WQW27" s="706"/>
      <c r="WQX27" s="706"/>
      <c r="WQY27" s="706"/>
      <c r="WQZ27" s="706"/>
      <c r="WRA27" s="706" t="s">
        <v>1426</v>
      </c>
      <c r="WRB27" s="706"/>
      <c r="WRC27" s="706"/>
      <c r="WRD27" s="706"/>
      <c r="WRE27" s="706"/>
      <c r="WRF27" s="706"/>
      <c r="WRG27" s="706"/>
      <c r="WRH27" s="706"/>
      <c r="WRI27" s="706" t="s">
        <v>1426</v>
      </c>
      <c r="WRJ27" s="706"/>
      <c r="WRK27" s="706"/>
      <c r="WRL27" s="706"/>
      <c r="WRM27" s="706"/>
      <c r="WRN27" s="706"/>
      <c r="WRO27" s="706"/>
      <c r="WRP27" s="706"/>
      <c r="WRQ27" s="706" t="s">
        <v>1426</v>
      </c>
      <c r="WRR27" s="706"/>
      <c r="WRS27" s="706"/>
      <c r="WRT27" s="706"/>
      <c r="WRU27" s="706"/>
      <c r="WRV27" s="706"/>
      <c r="WRW27" s="706"/>
      <c r="WRX27" s="706"/>
      <c r="WRY27" s="706" t="s">
        <v>1426</v>
      </c>
      <c r="WRZ27" s="706"/>
      <c r="WSA27" s="706"/>
      <c r="WSB27" s="706"/>
      <c r="WSC27" s="706"/>
      <c r="WSD27" s="706"/>
      <c r="WSE27" s="706"/>
      <c r="WSF27" s="706"/>
      <c r="WSG27" s="706" t="s">
        <v>1426</v>
      </c>
      <c r="WSH27" s="706"/>
      <c r="WSI27" s="706"/>
      <c r="WSJ27" s="706"/>
      <c r="WSK27" s="706"/>
      <c r="WSL27" s="706"/>
      <c r="WSM27" s="706"/>
      <c r="WSN27" s="706"/>
      <c r="WSO27" s="706" t="s">
        <v>1426</v>
      </c>
      <c r="WSP27" s="706"/>
      <c r="WSQ27" s="706"/>
      <c r="WSR27" s="706"/>
      <c r="WSS27" s="706"/>
      <c r="WST27" s="706"/>
      <c r="WSU27" s="706"/>
      <c r="WSV27" s="706"/>
      <c r="WSW27" s="706" t="s">
        <v>1426</v>
      </c>
      <c r="WSX27" s="706"/>
      <c r="WSY27" s="706"/>
      <c r="WSZ27" s="706"/>
      <c r="WTA27" s="706"/>
      <c r="WTB27" s="706"/>
      <c r="WTC27" s="706"/>
      <c r="WTD27" s="706"/>
      <c r="WTE27" s="706" t="s">
        <v>1426</v>
      </c>
      <c r="WTF27" s="706"/>
      <c r="WTG27" s="706"/>
      <c r="WTH27" s="706"/>
      <c r="WTI27" s="706"/>
      <c r="WTJ27" s="706"/>
      <c r="WTK27" s="706"/>
      <c r="WTL27" s="706"/>
      <c r="WTM27" s="706" t="s">
        <v>1426</v>
      </c>
      <c r="WTN27" s="706"/>
      <c r="WTO27" s="706"/>
      <c r="WTP27" s="706"/>
      <c r="WTQ27" s="706"/>
      <c r="WTR27" s="706"/>
      <c r="WTS27" s="706"/>
      <c r="WTT27" s="706"/>
      <c r="WTU27" s="706" t="s">
        <v>1426</v>
      </c>
      <c r="WTV27" s="706"/>
      <c r="WTW27" s="706"/>
      <c r="WTX27" s="706"/>
      <c r="WTY27" s="706"/>
      <c r="WTZ27" s="706"/>
      <c r="WUA27" s="706"/>
      <c r="WUB27" s="706"/>
      <c r="WUC27" s="706" t="s">
        <v>1426</v>
      </c>
      <c r="WUD27" s="706"/>
      <c r="WUE27" s="706"/>
      <c r="WUF27" s="706"/>
      <c r="WUG27" s="706"/>
      <c r="WUH27" s="706"/>
      <c r="WUI27" s="706"/>
      <c r="WUJ27" s="706"/>
      <c r="WUK27" s="706" t="s">
        <v>1426</v>
      </c>
      <c r="WUL27" s="706"/>
      <c r="WUM27" s="706"/>
      <c r="WUN27" s="706"/>
      <c r="WUO27" s="706"/>
      <c r="WUP27" s="706"/>
      <c r="WUQ27" s="706"/>
      <c r="WUR27" s="706"/>
      <c r="WUS27" s="706" t="s">
        <v>1426</v>
      </c>
      <c r="WUT27" s="706"/>
      <c r="WUU27" s="706"/>
      <c r="WUV27" s="706"/>
      <c r="WUW27" s="706"/>
      <c r="WUX27" s="706"/>
      <c r="WUY27" s="706"/>
      <c r="WUZ27" s="706"/>
      <c r="WVA27" s="706" t="s">
        <v>1426</v>
      </c>
      <c r="WVB27" s="706"/>
      <c r="WVC27" s="706"/>
      <c r="WVD27" s="706"/>
      <c r="WVE27" s="706"/>
      <c r="WVF27" s="706"/>
      <c r="WVG27" s="706"/>
      <c r="WVH27" s="706"/>
      <c r="WVI27" s="706" t="s">
        <v>1426</v>
      </c>
      <c r="WVJ27" s="706"/>
      <c r="WVK27" s="706"/>
      <c r="WVL27" s="706"/>
      <c r="WVM27" s="706"/>
      <c r="WVN27" s="706"/>
      <c r="WVO27" s="706"/>
      <c r="WVP27" s="706"/>
      <c r="WVQ27" s="706" t="s">
        <v>1426</v>
      </c>
      <c r="WVR27" s="706"/>
      <c r="WVS27" s="706"/>
      <c r="WVT27" s="706"/>
      <c r="WVU27" s="706"/>
      <c r="WVV27" s="706"/>
      <c r="WVW27" s="706"/>
      <c r="WVX27" s="706"/>
      <c r="WVY27" s="706" t="s">
        <v>1426</v>
      </c>
      <c r="WVZ27" s="706"/>
      <c r="WWA27" s="706"/>
      <c r="WWB27" s="706"/>
      <c r="WWC27" s="706"/>
      <c r="WWD27" s="706"/>
      <c r="WWE27" s="706"/>
      <c r="WWF27" s="706"/>
      <c r="WWG27" s="706" t="s">
        <v>1426</v>
      </c>
      <c r="WWH27" s="706"/>
      <c r="WWI27" s="706"/>
      <c r="WWJ27" s="706"/>
      <c r="WWK27" s="706"/>
      <c r="WWL27" s="706"/>
      <c r="WWM27" s="706"/>
      <c r="WWN27" s="706"/>
      <c r="WWO27" s="706" t="s">
        <v>1426</v>
      </c>
      <c r="WWP27" s="706"/>
      <c r="WWQ27" s="706"/>
      <c r="WWR27" s="706"/>
      <c r="WWS27" s="706"/>
      <c r="WWT27" s="706"/>
      <c r="WWU27" s="706"/>
      <c r="WWV27" s="706"/>
      <c r="WWW27" s="706" t="s">
        <v>1426</v>
      </c>
      <c r="WWX27" s="706"/>
      <c r="WWY27" s="706"/>
      <c r="WWZ27" s="706"/>
      <c r="WXA27" s="706"/>
      <c r="WXB27" s="706"/>
      <c r="WXC27" s="706"/>
      <c r="WXD27" s="706"/>
      <c r="WXE27" s="706" t="s">
        <v>1426</v>
      </c>
      <c r="WXF27" s="706"/>
      <c r="WXG27" s="706"/>
      <c r="WXH27" s="706"/>
      <c r="WXI27" s="706"/>
      <c r="WXJ27" s="706"/>
      <c r="WXK27" s="706"/>
      <c r="WXL27" s="706"/>
      <c r="WXM27" s="706" t="s">
        <v>1426</v>
      </c>
      <c r="WXN27" s="706"/>
      <c r="WXO27" s="706"/>
      <c r="WXP27" s="706"/>
      <c r="WXQ27" s="706"/>
      <c r="WXR27" s="706"/>
      <c r="WXS27" s="706"/>
      <c r="WXT27" s="706"/>
      <c r="WXU27" s="706" t="s">
        <v>1426</v>
      </c>
      <c r="WXV27" s="706"/>
      <c r="WXW27" s="706"/>
      <c r="WXX27" s="706"/>
      <c r="WXY27" s="706"/>
      <c r="WXZ27" s="706"/>
      <c r="WYA27" s="706"/>
      <c r="WYB27" s="706"/>
      <c r="WYC27" s="706" t="s">
        <v>1426</v>
      </c>
      <c r="WYD27" s="706"/>
      <c r="WYE27" s="706"/>
      <c r="WYF27" s="706"/>
      <c r="WYG27" s="706"/>
      <c r="WYH27" s="706"/>
      <c r="WYI27" s="706"/>
      <c r="WYJ27" s="706"/>
      <c r="WYK27" s="706" t="s">
        <v>1426</v>
      </c>
      <c r="WYL27" s="706"/>
      <c r="WYM27" s="706"/>
      <c r="WYN27" s="706"/>
      <c r="WYO27" s="706"/>
      <c r="WYP27" s="706"/>
      <c r="WYQ27" s="706"/>
      <c r="WYR27" s="706"/>
      <c r="WYS27" s="706" t="s">
        <v>1426</v>
      </c>
      <c r="WYT27" s="706"/>
      <c r="WYU27" s="706"/>
      <c r="WYV27" s="706"/>
      <c r="WYW27" s="706"/>
      <c r="WYX27" s="706"/>
      <c r="WYY27" s="706"/>
      <c r="WYZ27" s="706"/>
      <c r="WZA27" s="706" t="s">
        <v>1426</v>
      </c>
      <c r="WZB27" s="706"/>
      <c r="WZC27" s="706"/>
      <c r="WZD27" s="706"/>
      <c r="WZE27" s="706"/>
      <c r="WZF27" s="706"/>
      <c r="WZG27" s="706"/>
      <c r="WZH27" s="706"/>
      <c r="WZI27" s="706" t="s">
        <v>1426</v>
      </c>
      <c r="WZJ27" s="706"/>
      <c r="WZK27" s="706"/>
      <c r="WZL27" s="706"/>
      <c r="WZM27" s="706"/>
      <c r="WZN27" s="706"/>
      <c r="WZO27" s="706"/>
      <c r="WZP27" s="706"/>
      <c r="WZQ27" s="706" t="s">
        <v>1426</v>
      </c>
      <c r="WZR27" s="706"/>
      <c r="WZS27" s="706"/>
      <c r="WZT27" s="706"/>
      <c r="WZU27" s="706"/>
      <c r="WZV27" s="706"/>
      <c r="WZW27" s="706"/>
      <c r="WZX27" s="706"/>
      <c r="WZY27" s="706" t="s">
        <v>1426</v>
      </c>
      <c r="WZZ27" s="706"/>
      <c r="XAA27" s="706"/>
      <c r="XAB27" s="706"/>
      <c r="XAC27" s="706"/>
      <c r="XAD27" s="706"/>
      <c r="XAE27" s="706"/>
      <c r="XAF27" s="706"/>
      <c r="XAG27" s="706" t="s">
        <v>1426</v>
      </c>
      <c r="XAH27" s="706"/>
      <c r="XAI27" s="706"/>
      <c r="XAJ27" s="706"/>
      <c r="XAK27" s="706"/>
      <c r="XAL27" s="706"/>
      <c r="XAM27" s="706"/>
      <c r="XAN27" s="706"/>
      <c r="XAO27" s="706" t="s">
        <v>1426</v>
      </c>
      <c r="XAP27" s="706"/>
      <c r="XAQ27" s="706"/>
      <c r="XAR27" s="706"/>
      <c r="XAS27" s="706"/>
      <c r="XAT27" s="706"/>
      <c r="XAU27" s="706"/>
      <c r="XAV27" s="706"/>
      <c r="XAW27" s="706" t="s">
        <v>1426</v>
      </c>
      <c r="XAX27" s="706"/>
      <c r="XAY27" s="706"/>
      <c r="XAZ27" s="706"/>
      <c r="XBA27" s="706"/>
      <c r="XBB27" s="706"/>
      <c r="XBC27" s="706"/>
      <c r="XBD27" s="706"/>
      <c r="XBE27" s="706" t="s">
        <v>1426</v>
      </c>
      <c r="XBF27" s="706"/>
      <c r="XBG27" s="706"/>
      <c r="XBH27" s="706"/>
      <c r="XBI27" s="706"/>
      <c r="XBJ27" s="706"/>
      <c r="XBK27" s="706"/>
      <c r="XBL27" s="706"/>
      <c r="XBM27" s="706" t="s">
        <v>1426</v>
      </c>
      <c r="XBN27" s="706"/>
      <c r="XBO27" s="706"/>
      <c r="XBP27" s="706"/>
      <c r="XBQ27" s="706"/>
      <c r="XBR27" s="706"/>
      <c r="XBS27" s="706"/>
      <c r="XBT27" s="706"/>
      <c r="XBU27" s="706" t="s">
        <v>1426</v>
      </c>
      <c r="XBV27" s="706"/>
      <c r="XBW27" s="706"/>
      <c r="XBX27" s="706"/>
      <c r="XBY27" s="706"/>
      <c r="XBZ27" s="706"/>
      <c r="XCA27" s="706"/>
      <c r="XCB27" s="706"/>
      <c r="XCC27" s="706" t="s">
        <v>1426</v>
      </c>
      <c r="XCD27" s="706"/>
      <c r="XCE27" s="706"/>
      <c r="XCF27" s="706"/>
      <c r="XCG27" s="706"/>
      <c r="XCH27" s="706"/>
      <c r="XCI27" s="706"/>
      <c r="XCJ27" s="706"/>
      <c r="XCK27" s="706" t="s">
        <v>1426</v>
      </c>
      <c r="XCL27" s="706"/>
      <c r="XCM27" s="706"/>
      <c r="XCN27" s="706"/>
      <c r="XCO27" s="706"/>
      <c r="XCP27" s="706"/>
      <c r="XCQ27" s="706"/>
      <c r="XCR27" s="706"/>
      <c r="XCS27" s="706" t="s">
        <v>1426</v>
      </c>
      <c r="XCT27" s="706"/>
      <c r="XCU27" s="706"/>
      <c r="XCV27" s="706"/>
      <c r="XCW27" s="706"/>
      <c r="XCX27" s="706"/>
      <c r="XCY27" s="706"/>
      <c r="XCZ27" s="706"/>
      <c r="XDA27" s="706" t="s">
        <v>1426</v>
      </c>
      <c r="XDB27" s="706"/>
      <c r="XDC27" s="706"/>
      <c r="XDD27" s="706"/>
      <c r="XDE27" s="706"/>
      <c r="XDF27" s="706"/>
      <c r="XDG27" s="706"/>
      <c r="XDH27" s="706"/>
      <c r="XDI27" s="706" t="s">
        <v>1426</v>
      </c>
      <c r="XDJ27" s="706"/>
      <c r="XDK27" s="706"/>
      <c r="XDL27" s="706"/>
      <c r="XDM27" s="706"/>
      <c r="XDN27" s="706"/>
      <c r="XDO27" s="706"/>
      <c r="XDP27" s="706"/>
      <c r="XDQ27" s="706" t="s">
        <v>1426</v>
      </c>
      <c r="XDR27" s="706"/>
      <c r="XDS27" s="706"/>
      <c r="XDT27" s="706"/>
      <c r="XDU27" s="706"/>
      <c r="XDV27" s="706"/>
      <c r="XDW27" s="706"/>
      <c r="XDX27" s="706"/>
      <c r="XDY27" s="706" t="s">
        <v>1426</v>
      </c>
      <c r="XDZ27" s="706"/>
      <c r="XEA27" s="706"/>
      <c r="XEB27" s="706"/>
      <c r="XEC27" s="706"/>
      <c r="XED27" s="706"/>
      <c r="XEE27" s="706"/>
      <c r="XEF27" s="706"/>
      <c r="XEG27" s="706" t="s">
        <v>1426</v>
      </c>
      <c r="XEH27" s="706"/>
      <c r="XEI27" s="706"/>
      <c r="XEJ27" s="706"/>
      <c r="XEK27" s="706"/>
      <c r="XEL27" s="706"/>
      <c r="XEM27" s="706"/>
      <c r="XEN27" s="706"/>
      <c r="XEO27" s="706" t="s">
        <v>1426</v>
      </c>
      <c r="XEP27" s="706"/>
      <c r="XEQ27" s="706"/>
      <c r="XER27" s="706"/>
      <c r="XES27" s="706"/>
      <c r="XET27" s="706"/>
      <c r="XEU27" s="706"/>
      <c r="XEV27" s="706"/>
      <c r="XEW27" s="706" t="s">
        <v>1426</v>
      </c>
      <c r="XEX27" s="706"/>
      <c r="XEY27" s="706"/>
      <c r="XEZ27" s="706"/>
      <c r="XFA27" s="706"/>
      <c r="XFB27" s="706"/>
      <c r="XFC27" s="706"/>
      <c r="XFD27" s="706"/>
    </row>
    <row r="28" spans="1:16384" ht="3.75" customHeight="1" x14ac:dyDescent="0.3">
      <c r="A28" s="738"/>
      <c r="B28" s="738"/>
      <c r="C28" s="739"/>
      <c r="D28" s="739"/>
      <c r="E28" s="739"/>
      <c r="F28" s="739"/>
      <c r="G28" s="739"/>
      <c r="H28" s="514"/>
      <c r="I28" s="707" t="s">
        <v>1426</v>
      </c>
      <c r="J28" s="707"/>
      <c r="K28" s="707"/>
      <c r="L28" s="707"/>
      <c r="M28" s="707"/>
      <c r="N28" s="707"/>
      <c r="O28" s="707"/>
      <c r="P28" s="707"/>
      <c r="Q28" s="707" t="s">
        <v>1426</v>
      </c>
      <c r="Y28" s="514" t="s">
        <v>1426</v>
      </c>
      <c r="AG28" s="514" t="s">
        <v>1426</v>
      </c>
      <c r="AO28" s="514" t="s">
        <v>1426</v>
      </c>
      <c r="AW28" s="514" t="s">
        <v>1426</v>
      </c>
      <c r="BE28" s="514" t="s">
        <v>1426</v>
      </c>
      <c r="BM28" s="514" t="s">
        <v>1426</v>
      </c>
      <c r="BU28" s="514" t="s">
        <v>1426</v>
      </c>
      <c r="CC28" s="514" t="s">
        <v>1426</v>
      </c>
      <c r="CK28" s="514" t="s">
        <v>1426</v>
      </c>
      <c r="CS28" s="514" t="s">
        <v>1426</v>
      </c>
      <c r="DA28" s="514" t="s">
        <v>1426</v>
      </c>
      <c r="DI28" s="514" t="s">
        <v>1426</v>
      </c>
      <c r="DQ28" s="514" t="s">
        <v>1426</v>
      </c>
      <c r="DY28" s="514" t="s">
        <v>1426</v>
      </c>
      <c r="EG28" s="514" t="s">
        <v>1426</v>
      </c>
      <c r="EO28" s="514" t="s">
        <v>1426</v>
      </c>
      <c r="EW28" s="514" t="s">
        <v>1426</v>
      </c>
      <c r="FE28" s="514" t="s">
        <v>1426</v>
      </c>
      <c r="FM28" s="514" t="s">
        <v>1426</v>
      </c>
      <c r="FU28" s="514" t="s">
        <v>1426</v>
      </c>
      <c r="GC28" s="514" t="s">
        <v>1426</v>
      </c>
      <c r="GK28" s="514" t="s">
        <v>1426</v>
      </c>
      <c r="GS28" s="514" t="s">
        <v>1426</v>
      </c>
      <c r="HA28" s="514" t="s">
        <v>1426</v>
      </c>
      <c r="HI28" s="514" t="s">
        <v>1426</v>
      </c>
      <c r="HQ28" s="514" t="s">
        <v>1426</v>
      </c>
      <c r="HY28" s="514" t="s">
        <v>1426</v>
      </c>
      <c r="IG28" s="514" t="s">
        <v>1426</v>
      </c>
      <c r="IO28" s="514" t="s">
        <v>1426</v>
      </c>
      <c r="IW28" s="514" t="s">
        <v>1426</v>
      </c>
      <c r="JE28" s="514" t="s">
        <v>1426</v>
      </c>
      <c r="JM28" s="514" t="s">
        <v>1426</v>
      </c>
      <c r="JU28" s="514" t="s">
        <v>1426</v>
      </c>
      <c r="KC28" s="514" t="s">
        <v>1426</v>
      </c>
      <c r="KK28" s="514" t="s">
        <v>1426</v>
      </c>
      <c r="KS28" s="514" t="s">
        <v>1426</v>
      </c>
      <c r="LA28" s="514" t="s">
        <v>1426</v>
      </c>
      <c r="LI28" s="514" t="s">
        <v>1426</v>
      </c>
      <c r="LQ28" s="514" t="s">
        <v>1426</v>
      </c>
      <c r="LY28" s="514" t="s">
        <v>1426</v>
      </c>
      <c r="MG28" s="514" t="s">
        <v>1426</v>
      </c>
      <c r="MO28" s="514" t="s">
        <v>1426</v>
      </c>
      <c r="MW28" s="514" t="s">
        <v>1426</v>
      </c>
      <c r="NE28" s="514" t="s">
        <v>1426</v>
      </c>
      <c r="NM28" s="514" t="s">
        <v>1426</v>
      </c>
      <c r="NU28" s="514" t="s">
        <v>1426</v>
      </c>
      <c r="OC28" s="514" t="s">
        <v>1426</v>
      </c>
      <c r="OK28" s="514" t="s">
        <v>1426</v>
      </c>
      <c r="OS28" s="514" t="s">
        <v>1426</v>
      </c>
      <c r="PA28" s="514" t="s">
        <v>1426</v>
      </c>
      <c r="PI28" s="514" t="s">
        <v>1426</v>
      </c>
      <c r="PQ28" s="514" t="s">
        <v>1426</v>
      </c>
      <c r="PY28" s="514" t="s">
        <v>1426</v>
      </c>
      <c r="QG28" s="514" t="s">
        <v>1426</v>
      </c>
      <c r="QO28" s="514" t="s">
        <v>1426</v>
      </c>
      <c r="QW28" s="514" t="s">
        <v>1426</v>
      </c>
      <c r="RE28" s="514" t="s">
        <v>1426</v>
      </c>
      <c r="RM28" s="514" t="s">
        <v>1426</v>
      </c>
      <c r="RU28" s="514" t="s">
        <v>1426</v>
      </c>
      <c r="SC28" s="514" t="s">
        <v>1426</v>
      </c>
      <c r="SK28" s="514" t="s">
        <v>1426</v>
      </c>
      <c r="SS28" s="514" t="s">
        <v>1426</v>
      </c>
      <c r="TA28" s="514" t="s">
        <v>1426</v>
      </c>
      <c r="TI28" s="514" t="s">
        <v>1426</v>
      </c>
      <c r="TQ28" s="514" t="s">
        <v>1426</v>
      </c>
      <c r="TY28" s="514" t="s">
        <v>1426</v>
      </c>
      <c r="UG28" s="514" t="s">
        <v>1426</v>
      </c>
      <c r="UO28" s="514" t="s">
        <v>1426</v>
      </c>
      <c r="UW28" s="514" t="s">
        <v>1426</v>
      </c>
      <c r="VE28" s="514" t="s">
        <v>1426</v>
      </c>
      <c r="VM28" s="514" t="s">
        <v>1426</v>
      </c>
      <c r="VU28" s="514" t="s">
        <v>1426</v>
      </c>
      <c r="WC28" s="514" t="s">
        <v>1426</v>
      </c>
      <c r="WK28" s="514" t="s">
        <v>1426</v>
      </c>
      <c r="WS28" s="514" t="s">
        <v>1426</v>
      </c>
      <c r="XA28" s="514" t="s">
        <v>1426</v>
      </c>
      <c r="XI28" s="514" t="s">
        <v>1426</v>
      </c>
      <c r="XQ28" s="514" t="s">
        <v>1426</v>
      </c>
      <c r="XY28" s="514" t="s">
        <v>1426</v>
      </c>
      <c r="YG28" s="514" t="s">
        <v>1426</v>
      </c>
      <c r="YO28" s="514" t="s">
        <v>1426</v>
      </c>
      <c r="YW28" s="514" t="s">
        <v>1426</v>
      </c>
      <c r="ZE28" s="514" t="s">
        <v>1426</v>
      </c>
      <c r="ZM28" s="514" t="s">
        <v>1426</v>
      </c>
      <c r="ZU28" s="514" t="s">
        <v>1426</v>
      </c>
      <c r="AAC28" s="514" t="s">
        <v>1426</v>
      </c>
      <c r="AAK28" s="514" t="s">
        <v>1426</v>
      </c>
      <c r="AAS28" s="514" t="s">
        <v>1426</v>
      </c>
      <c r="ABA28" s="514" t="s">
        <v>1426</v>
      </c>
      <c r="ABI28" s="514" t="s">
        <v>1426</v>
      </c>
      <c r="ABQ28" s="514" t="s">
        <v>1426</v>
      </c>
      <c r="ABY28" s="514" t="s">
        <v>1426</v>
      </c>
      <c r="ACG28" s="514" t="s">
        <v>1426</v>
      </c>
      <c r="ACO28" s="514" t="s">
        <v>1426</v>
      </c>
      <c r="ACW28" s="514" t="s">
        <v>1426</v>
      </c>
      <c r="ADE28" s="514" t="s">
        <v>1426</v>
      </c>
      <c r="ADM28" s="514" t="s">
        <v>1426</v>
      </c>
      <c r="ADU28" s="514" t="s">
        <v>1426</v>
      </c>
      <c r="AEC28" s="514" t="s">
        <v>1426</v>
      </c>
      <c r="AEK28" s="514" t="s">
        <v>1426</v>
      </c>
      <c r="AES28" s="514" t="s">
        <v>1426</v>
      </c>
      <c r="AFA28" s="514" t="s">
        <v>1426</v>
      </c>
      <c r="AFI28" s="514" t="s">
        <v>1426</v>
      </c>
      <c r="AFQ28" s="514" t="s">
        <v>1426</v>
      </c>
      <c r="AFY28" s="514" t="s">
        <v>1426</v>
      </c>
      <c r="AGG28" s="514" t="s">
        <v>1426</v>
      </c>
      <c r="AGO28" s="514" t="s">
        <v>1426</v>
      </c>
      <c r="AGW28" s="514" t="s">
        <v>1426</v>
      </c>
      <c r="AHE28" s="514" t="s">
        <v>1426</v>
      </c>
      <c r="AHM28" s="514" t="s">
        <v>1426</v>
      </c>
      <c r="AHU28" s="514" t="s">
        <v>1426</v>
      </c>
      <c r="AIC28" s="514" t="s">
        <v>1426</v>
      </c>
      <c r="AIK28" s="514" t="s">
        <v>1426</v>
      </c>
      <c r="AIS28" s="514" t="s">
        <v>1426</v>
      </c>
      <c r="AJA28" s="514" t="s">
        <v>1426</v>
      </c>
      <c r="AJI28" s="514" t="s">
        <v>1426</v>
      </c>
      <c r="AJQ28" s="514" t="s">
        <v>1426</v>
      </c>
      <c r="AJY28" s="514" t="s">
        <v>1426</v>
      </c>
      <c r="AKG28" s="514" t="s">
        <v>1426</v>
      </c>
      <c r="AKO28" s="514" t="s">
        <v>1426</v>
      </c>
      <c r="AKW28" s="514" t="s">
        <v>1426</v>
      </c>
      <c r="ALE28" s="514" t="s">
        <v>1426</v>
      </c>
      <c r="ALM28" s="514" t="s">
        <v>1426</v>
      </c>
      <c r="ALU28" s="514" t="s">
        <v>1426</v>
      </c>
      <c r="AMC28" s="514" t="s">
        <v>1426</v>
      </c>
      <c r="AMK28" s="514" t="s">
        <v>1426</v>
      </c>
      <c r="AMS28" s="514" t="s">
        <v>1426</v>
      </c>
      <c r="ANA28" s="514" t="s">
        <v>1426</v>
      </c>
      <c r="ANI28" s="514" t="s">
        <v>1426</v>
      </c>
      <c r="ANQ28" s="514" t="s">
        <v>1426</v>
      </c>
      <c r="ANY28" s="514" t="s">
        <v>1426</v>
      </c>
      <c r="AOG28" s="514" t="s">
        <v>1426</v>
      </c>
      <c r="AOO28" s="514" t="s">
        <v>1426</v>
      </c>
      <c r="AOW28" s="514" t="s">
        <v>1426</v>
      </c>
      <c r="APE28" s="514" t="s">
        <v>1426</v>
      </c>
      <c r="APM28" s="514" t="s">
        <v>1426</v>
      </c>
      <c r="APU28" s="514" t="s">
        <v>1426</v>
      </c>
      <c r="AQC28" s="514" t="s">
        <v>1426</v>
      </c>
      <c r="AQK28" s="514" t="s">
        <v>1426</v>
      </c>
      <c r="AQS28" s="514" t="s">
        <v>1426</v>
      </c>
      <c r="ARA28" s="514" t="s">
        <v>1426</v>
      </c>
      <c r="ARI28" s="514" t="s">
        <v>1426</v>
      </c>
      <c r="ARQ28" s="514" t="s">
        <v>1426</v>
      </c>
      <c r="ARY28" s="514" t="s">
        <v>1426</v>
      </c>
      <c r="ASG28" s="514" t="s">
        <v>1426</v>
      </c>
      <c r="ASO28" s="514" t="s">
        <v>1426</v>
      </c>
      <c r="ASW28" s="514" t="s">
        <v>1426</v>
      </c>
      <c r="ATE28" s="514" t="s">
        <v>1426</v>
      </c>
      <c r="ATM28" s="514" t="s">
        <v>1426</v>
      </c>
      <c r="ATU28" s="514" t="s">
        <v>1426</v>
      </c>
      <c r="AUC28" s="514" t="s">
        <v>1426</v>
      </c>
      <c r="AUK28" s="514" t="s">
        <v>1426</v>
      </c>
      <c r="AUS28" s="514" t="s">
        <v>1426</v>
      </c>
      <c r="AVA28" s="514" t="s">
        <v>1426</v>
      </c>
      <c r="AVI28" s="514" t="s">
        <v>1426</v>
      </c>
      <c r="AVQ28" s="514" t="s">
        <v>1426</v>
      </c>
      <c r="AVY28" s="514" t="s">
        <v>1426</v>
      </c>
      <c r="AWG28" s="514" t="s">
        <v>1426</v>
      </c>
      <c r="AWO28" s="514" t="s">
        <v>1426</v>
      </c>
      <c r="AWW28" s="514" t="s">
        <v>1426</v>
      </c>
      <c r="AXE28" s="514" t="s">
        <v>1426</v>
      </c>
      <c r="AXM28" s="514" t="s">
        <v>1426</v>
      </c>
      <c r="AXU28" s="514" t="s">
        <v>1426</v>
      </c>
      <c r="AYC28" s="514" t="s">
        <v>1426</v>
      </c>
      <c r="AYK28" s="514" t="s">
        <v>1426</v>
      </c>
      <c r="AYS28" s="514" t="s">
        <v>1426</v>
      </c>
      <c r="AZA28" s="514" t="s">
        <v>1426</v>
      </c>
      <c r="AZI28" s="514" t="s">
        <v>1426</v>
      </c>
      <c r="AZQ28" s="514" t="s">
        <v>1426</v>
      </c>
      <c r="AZY28" s="514" t="s">
        <v>1426</v>
      </c>
      <c r="BAG28" s="514" t="s">
        <v>1426</v>
      </c>
      <c r="BAO28" s="514" t="s">
        <v>1426</v>
      </c>
      <c r="BAW28" s="514" t="s">
        <v>1426</v>
      </c>
      <c r="BBE28" s="514" t="s">
        <v>1426</v>
      </c>
      <c r="BBM28" s="514" t="s">
        <v>1426</v>
      </c>
      <c r="BBU28" s="514" t="s">
        <v>1426</v>
      </c>
      <c r="BCC28" s="514" t="s">
        <v>1426</v>
      </c>
      <c r="BCK28" s="514" t="s">
        <v>1426</v>
      </c>
      <c r="BCS28" s="514" t="s">
        <v>1426</v>
      </c>
      <c r="BDA28" s="514" t="s">
        <v>1426</v>
      </c>
      <c r="BDI28" s="514" t="s">
        <v>1426</v>
      </c>
      <c r="BDQ28" s="514" t="s">
        <v>1426</v>
      </c>
      <c r="BDY28" s="514" t="s">
        <v>1426</v>
      </c>
      <c r="BEG28" s="514" t="s">
        <v>1426</v>
      </c>
      <c r="BEO28" s="514" t="s">
        <v>1426</v>
      </c>
      <c r="BEW28" s="514" t="s">
        <v>1426</v>
      </c>
      <c r="BFE28" s="514" t="s">
        <v>1426</v>
      </c>
      <c r="BFM28" s="514" t="s">
        <v>1426</v>
      </c>
      <c r="BFU28" s="514" t="s">
        <v>1426</v>
      </c>
      <c r="BGC28" s="514" t="s">
        <v>1426</v>
      </c>
      <c r="BGK28" s="514" t="s">
        <v>1426</v>
      </c>
      <c r="BGS28" s="514" t="s">
        <v>1426</v>
      </c>
      <c r="BHA28" s="514" t="s">
        <v>1426</v>
      </c>
      <c r="BHI28" s="514" t="s">
        <v>1426</v>
      </c>
      <c r="BHQ28" s="514" t="s">
        <v>1426</v>
      </c>
      <c r="BHY28" s="514" t="s">
        <v>1426</v>
      </c>
      <c r="BIG28" s="514" t="s">
        <v>1426</v>
      </c>
      <c r="BIO28" s="514" t="s">
        <v>1426</v>
      </c>
      <c r="BIW28" s="514" t="s">
        <v>1426</v>
      </c>
      <c r="BJE28" s="514" t="s">
        <v>1426</v>
      </c>
      <c r="BJM28" s="514" t="s">
        <v>1426</v>
      </c>
      <c r="BJU28" s="514" t="s">
        <v>1426</v>
      </c>
      <c r="BKC28" s="514" t="s">
        <v>1426</v>
      </c>
      <c r="BKK28" s="514" t="s">
        <v>1426</v>
      </c>
      <c r="BKS28" s="514" t="s">
        <v>1426</v>
      </c>
      <c r="BLA28" s="514" t="s">
        <v>1426</v>
      </c>
      <c r="BLI28" s="514" t="s">
        <v>1426</v>
      </c>
      <c r="BLQ28" s="514" t="s">
        <v>1426</v>
      </c>
      <c r="BLY28" s="514" t="s">
        <v>1426</v>
      </c>
      <c r="BMG28" s="514" t="s">
        <v>1426</v>
      </c>
      <c r="BMO28" s="514" t="s">
        <v>1426</v>
      </c>
      <c r="BMW28" s="514" t="s">
        <v>1426</v>
      </c>
      <c r="BNE28" s="514" t="s">
        <v>1426</v>
      </c>
      <c r="BNM28" s="514" t="s">
        <v>1426</v>
      </c>
      <c r="BNU28" s="514" t="s">
        <v>1426</v>
      </c>
      <c r="BOC28" s="514" t="s">
        <v>1426</v>
      </c>
      <c r="BOK28" s="514" t="s">
        <v>1426</v>
      </c>
      <c r="BOS28" s="514" t="s">
        <v>1426</v>
      </c>
      <c r="BPA28" s="514" t="s">
        <v>1426</v>
      </c>
      <c r="BPI28" s="514" t="s">
        <v>1426</v>
      </c>
      <c r="BPQ28" s="514" t="s">
        <v>1426</v>
      </c>
      <c r="BPY28" s="514" t="s">
        <v>1426</v>
      </c>
      <c r="BQG28" s="514" t="s">
        <v>1426</v>
      </c>
      <c r="BQO28" s="514" t="s">
        <v>1426</v>
      </c>
      <c r="BQW28" s="514" t="s">
        <v>1426</v>
      </c>
      <c r="BRE28" s="514" t="s">
        <v>1426</v>
      </c>
      <c r="BRM28" s="514" t="s">
        <v>1426</v>
      </c>
      <c r="BRU28" s="514" t="s">
        <v>1426</v>
      </c>
      <c r="BSC28" s="514" t="s">
        <v>1426</v>
      </c>
      <c r="BSK28" s="514" t="s">
        <v>1426</v>
      </c>
      <c r="BSS28" s="514" t="s">
        <v>1426</v>
      </c>
      <c r="BTA28" s="514" t="s">
        <v>1426</v>
      </c>
      <c r="BTI28" s="514" t="s">
        <v>1426</v>
      </c>
      <c r="BTQ28" s="514" t="s">
        <v>1426</v>
      </c>
      <c r="BTY28" s="514" t="s">
        <v>1426</v>
      </c>
      <c r="BUG28" s="514" t="s">
        <v>1426</v>
      </c>
      <c r="BUO28" s="514" t="s">
        <v>1426</v>
      </c>
      <c r="BUW28" s="514" t="s">
        <v>1426</v>
      </c>
      <c r="BVE28" s="514" t="s">
        <v>1426</v>
      </c>
      <c r="BVM28" s="514" t="s">
        <v>1426</v>
      </c>
      <c r="BVU28" s="514" t="s">
        <v>1426</v>
      </c>
      <c r="BWC28" s="514" t="s">
        <v>1426</v>
      </c>
      <c r="BWK28" s="514" t="s">
        <v>1426</v>
      </c>
      <c r="BWS28" s="514" t="s">
        <v>1426</v>
      </c>
      <c r="BXA28" s="514" t="s">
        <v>1426</v>
      </c>
      <c r="BXI28" s="514" t="s">
        <v>1426</v>
      </c>
      <c r="BXQ28" s="514" t="s">
        <v>1426</v>
      </c>
      <c r="BXY28" s="514" t="s">
        <v>1426</v>
      </c>
      <c r="BYG28" s="514" t="s">
        <v>1426</v>
      </c>
      <c r="BYO28" s="514" t="s">
        <v>1426</v>
      </c>
      <c r="BYW28" s="514" t="s">
        <v>1426</v>
      </c>
      <c r="BZE28" s="514" t="s">
        <v>1426</v>
      </c>
      <c r="BZM28" s="514" t="s">
        <v>1426</v>
      </c>
      <c r="BZU28" s="514" t="s">
        <v>1426</v>
      </c>
      <c r="CAC28" s="514" t="s">
        <v>1426</v>
      </c>
      <c r="CAK28" s="514" t="s">
        <v>1426</v>
      </c>
      <c r="CAS28" s="514" t="s">
        <v>1426</v>
      </c>
      <c r="CBA28" s="514" t="s">
        <v>1426</v>
      </c>
      <c r="CBI28" s="514" t="s">
        <v>1426</v>
      </c>
      <c r="CBQ28" s="514" t="s">
        <v>1426</v>
      </c>
      <c r="CBY28" s="514" t="s">
        <v>1426</v>
      </c>
      <c r="CCG28" s="514" t="s">
        <v>1426</v>
      </c>
      <c r="CCO28" s="514" t="s">
        <v>1426</v>
      </c>
      <c r="CCW28" s="514" t="s">
        <v>1426</v>
      </c>
      <c r="CDE28" s="514" t="s">
        <v>1426</v>
      </c>
      <c r="CDM28" s="514" t="s">
        <v>1426</v>
      </c>
      <c r="CDU28" s="514" t="s">
        <v>1426</v>
      </c>
      <c r="CEC28" s="514" t="s">
        <v>1426</v>
      </c>
      <c r="CEK28" s="514" t="s">
        <v>1426</v>
      </c>
      <c r="CES28" s="514" t="s">
        <v>1426</v>
      </c>
      <c r="CFA28" s="514" t="s">
        <v>1426</v>
      </c>
      <c r="CFI28" s="514" t="s">
        <v>1426</v>
      </c>
      <c r="CFQ28" s="514" t="s">
        <v>1426</v>
      </c>
      <c r="CFY28" s="514" t="s">
        <v>1426</v>
      </c>
      <c r="CGG28" s="514" t="s">
        <v>1426</v>
      </c>
      <c r="CGO28" s="514" t="s">
        <v>1426</v>
      </c>
      <c r="CGW28" s="514" t="s">
        <v>1426</v>
      </c>
      <c r="CHE28" s="514" t="s">
        <v>1426</v>
      </c>
      <c r="CHM28" s="514" t="s">
        <v>1426</v>
      </c>
      <c r="CHU28" s="514" t="s">
        <v>1426</v>
      </c>
      <c r="CIC28" s="514" t="s">
        <v>1426</v>
      </c>
      <c r="CIK28" s="514" t="s">
        <v>1426</v>
      </c>
      <c r="CIS28" s="514" t="s">
        <v>1426</v>
      </c>
      <c r="CJA28" s="514" t="s">
        <v>1426</v>
      </c>
      <c r="CJI28" s="514" t="s">
        <v>1426</v>
      </c>
      <c r="CJQ28" s="514" t="s">
        <v>1426</v>
      </c>
      <c r="CJY28" s="514" t="s">
        <v>1426</v>
      </c>
      <c r="CKG28" s="514" t="s">
        <v>1426</v>
      </c>
      <c r="CKO28" s="514" t="s">
        <v>1426</v>
      </c>
      <c r="CKW28" s="514" t="s">
        <v>1426</v>
      </c>
      <c r="CLE28" s="514" t="s">
        <v>1426</v>
      </c>
      <c r="CLM28" s="514" t="s">
        <v>1426</v>
      </c>
      <c r="CLU28" s="514" t="s">
        <v>1426</v>
      </c>
      <c r="CMC28" s="514" t="s">
        <v>1426</v>
      </c>
      <c r="CMK28" s="514" t="s">
        <v>1426</v>
      </c>
      <c r="CMS28" s="514" t="s">
        <v>1426</v>
      </c>
      <c r="CNA28" s="514" t="s">
        <v>1426</v>
      </c>
      <c r="CNI28" s="514" t="s">
        <v>1426</v>
      </c>
      <c r="CNQ28" s="514" t="s">
        <v>1426</v>
      </c>
      <c r="CNY28" s="514" t="s">
        <v>1426</v>
      </c>
      <c r="COG28" s="514" t="s">
        <v>1426</v>
      </c>
      <c r="COO28" s="514" t="s">
        <v>1426</v>
      </c>
      <c r="COW28" s="514" t="s">
        <v>1426</v>
      </c>
      <c r="CPE28" s="514" t="s">
        <v>1426</v>
      </c>
      <c r="CPM28" s="514" t="s">
        <v>1426</v>
      </c>
      <c r="CPU28" s="514" t="s">
        <v>1426</v>
      </c>
      <c r="CQC28" s="514" t="s">
        <v>1426</v>
      </c>
      <c r="CQK28" s="514" t="s">
        <v>1426</v>
      </c>
      <c r="CQS28" s="514" t="s">
        <v>1426</v>
      </c>
      <c r="CRA28" s="514" t="s">
        <v>1426</v>
      </c>
      <c r="CRI28" s="514" t="s">
        <v>1426</v>
      </c>
      <c r="CRQ28" s="514" t="s">
        <v>1426</v>
      </c>
      <c r="CRY28" s="514" t="s">
        <v>1426</v>
      </c>
      <c r="CSG28" s="514" t="s">
        <v>1426</v>
      </c>
      <c r="CSO28" s="514" t="s">
        <v>1426</v>
      </c>
      <c r="CSW28" s="514" t="s">
        <v>1426</v>
      </c>
      <c r="CTE28" s="514" t="s">
        <v>1426</v>
      </c>
      <c r="CTM28" s="514" t="s">
        <v>1426</v>
      </c>
      <c r="CTU28" s="514" t="s">
        <v>1426</v>
      </c>
      <c r="CUC28" s="514" t="s">
        <v>1426</v>
      </c>
      <c r="CUK28" s="514" t="s">
        <v>1426</v>
      </c>
      <c r="CUS28" s="514" t="s">
        <v>1426</v>
      </c>
      <c r="CVA28" s="514" t="s">
        <v>1426</v>
      </c>
      <c r="CVI28" s="514" t="s">
        <v>1426</v>
      </c>
      <c r="CVQ28" s="514" t="s">
        <v>1426</v>
      </c>
      <c r="CVY28" s="514" t="s">
        <v>1426</v>
      </c>
      <c r="CWG28" s="514" t="s">
        <v>1426</v>
      </c>
      <c r="CWO28" s="514" t="s">
        <v>1426</v>
      </c>
      <c r="CWW28" s="514" t="s">
        <v>1426</v>
      </c>
      <c r="CXE28" s="514" t="s">
        <v>1426</v>
      </c>
      <c r="CXM28" s="514" t="s">
        <v>1426</v>
      </c>
      <c r="CXU28" s="514" t="s">
        <v>1426</v>
      </c>
      <c r="CYC28" s="514" t="s">
        <v>1426</v>
      </c>
      <c r="CYK28" s="514" t="s">
        <v>1426</v>
      </c>
      <c r="CYS28" s="514" t="s">
        <v>1426</v>
      </c>
      <c r="CZA28" s="514" t="s">
        <v>1426</v>
      </c>
      <c r="CZI28" s="514" t="s">
        <v>1426</v>
      </c>
      <c r="CZQ28" s="514" t="s">
        <v>1426</v>
      </c>
      <c r="CZY28" s="514" t="s">
        <v>1426</v>
      </c>
      <c r="DAG28" s="514" t="s">
        <v>1426</v>
      </c>
      <c r="DAO28" s="514" t="s">
        <v>1426</v>
      </c>
      <c r="DAW28" s="514" t="s">
        <v>1426</v>
      </c>
      <c r="DBE28" s="514" t="s">
        <v>1426</v>
      </c>
      <c r="DBM28" s="514" t="s">
        <v>1426</v>
      </c>
      <c r="DBU28" s="514" t="s">
        <v>1426</v>
      </c>
      <c r="DCC28" s="514" t="s">
        <v>1426</v>
      </c>
      <c r="DCK28" s="514" t="s">
        <v>1426</v>
      </c>
      <c r="DCS28" s="514" t="s">
        <v>1426</v>
      </c>
      <c r="DDA28" s="514" t="s">
        <v>1426</v>
      </c>
      <c r="DDI28" s="514" t="s">
        <v>1426</v>
      </c>
      <c r="DDQ28" s="514" t="s">
        <v>1426</v>
      </c>
      <c r="DDY28" s="514" t="s">
        <v>1426</v>
      </c>
      <c r="DEG28" s="514" t="s">
        <v>1426</v>
      </c>
      <c r="DEO28" s="514" t="s">
        <v>1426</v>
      </c>
      <c r="DEW28" s="514" t="s">
        <v>1426</v>
      </c>
      <c r="DFE28" s="514" t="s">
        <v>1426</v>
      </c>
      <c r="DFM28" s="514" t="s">
        <v>1426</v>
      </c>
      <c r="DFU28" s="514" t="s">
        <v>1426</v>
      </c>
      <c r="DGC28" s="514" t="s">
        <v>1426</v>
      </c>
      <c r="DGK28" s="514" t="s">
        <v>1426</v>
      </c>
      <c r="DGS28" s="514" t="s">
        <v>1426</v>
      </c>
      <c r="DHA28" s="514" t="s">
        <v>1426</v>
      </c>
      <c r="DHI28" s="514" t="s">
        <v>1426</v>
      </c>
      <c r="DHQ28" s="514" t="s">
        <v>1426</v>
      </c>
      <c r="DHY28" s="514" t="s">
        <v>1426</v>
      </c>
      <c r="DIG28" s="514" t="s">
        <v>1426</v>
      </c>
      <c r="DIO28" s="514" t="s">
        <v>1426</v>
      </c>
      <c r="DIW28" s="514" t="s">
        <v>1426</v>
      </c>
      <c r="DJE28" s="514" t="s">
        <v>1426</v>
      </c>
      <c r="DJM28" s="514" t="s">
        <v>1426</v>
      </c>
      <c r="DJU28" s="514" t="s">
        <v>1426</v>
      </c>
      <c r="DKC28" s="514" t="s">
        <v>1426</v>
      </c>
      <c r="DKK28" s="514" t="s">
        <v>1426</v>
      </c>
      <c r="DKS28" s="514" t="s">
        <v>1426</v>
      </c>
      <c r="DLA28" s="514" t="s">
        <v>1426</v>
      </c>
      <c r="DLI28" s="514" t="s">
        <v>1426</v>
      </c>
      <c r="DLQ28" s="514" t="s">
        <v>1426</v>
      </c>
      <c r="DLY28" s="514" t="s">
        <v>1426</v>
      </c>
      <c r="DMG28" s="514" t="s">
        <v>1426</v>
      </c>
      <c r="DMO28" s="514" t="s">
        <v>1426</v>
      </c>
      <c r="DMW28" s="514" t="s">
        <v>1426</v>
      </c>
      <c r="DNE28" s="514" t="s">
        <v>1426</v>
      </c>
      <c r="DNM28" s="514" t="s">
        <v>1426</v>
      </c>
      <c r="DNU28" s="514" t="s">
        <v>1426</v>
      </c>
      <c r="DOC28" s="514" t="s">
        <v>1426</v>
      </c>
      <c r="DOK28" s="514" t="s">
        <v>1426</v>
      </c>
      <c r="DOS28" s="514" t="s">
        <v>1426</v>
      </c>
      <c r="DPA28" s="514" t="s">
        <v>1426</v>
      </c>
      <c r="DPI28" s="514" t="s">
        <v>1426</v>
      </c>
      <c r="DPQ28" s="514" t="s">
        <v>1426</v>
      </c>
      <c r="DPY28" s="514" t="s">
        <v>1426</v>
      </c>
      <c r="DQG28" s="514" t="s">
        <v>1426</v>
      </c>
      <c r="DQO28" s="514" t="s">
        <v>1426</v>
      </c>
      <c r="DQW28" s="514" t="s">
        <v>1426</v>
      </c>
      <c r="DRE28" s="514" t="s">
        <v>1426</v>
      </c>
      <c r="DRM28" s="514" t="s">
        <v>1426</v>
      </c>
      <c r="DRU28" s="514" t="s">
        <v>1426</v>
      </c>
      <c r="DSC28" s="514" t="s">
        <v>1426</v>
      </c>
      <c r="DSK28" s="514" t="s">
        <v>1426</v>
      </c>
      <c r="DSS28" s="514" t="s">
        <v>1426</v>
      </c>
      <c r="DTA28" s="514" t="s">
        <v>1426</v>
      </c>
      <c r="DTI28" s="514" t="s">
        <v>1426</v>
      </c>
      <c r="DTQ28" s="514" t="s">
        <v>1426</v>
      </c>
      <c r="DTY28" s="514" t="s">
        <v>1426</v>
      </c>
      <c r="DUG28" s="514" t="s">
        <v>1426</v>
      </c>
      <c r="DUO28" s="514" t="s">
        <v>1426</v>
      </c>
      <c r="DUW28" s="514" t="s">
        <v>1426</v>
      </c>
      <c r="DVE28" s="514" t="s">
        <v>1426</v>
      </c>
      <c r="DVM28" s="514" t="s">
        <v>1426</v>
      </c>
      <c r="DVU28" s="514" t="s">
        <v>1426</v>
      </c>
      <c r="DWC28" s="514" t="s">
        <v>1426</v>
      </c>
      <c r="DWK28" s="514" t="s">
        <v>1426</v>
      </c>
      <c r="DWS28" s="514" t="s">
        <v>1426</v>
      </c>
      <c r="DXA28" s="514" t="s">
        <v>1426</v>
      </c>
      <c r="DXI28" s="514" t="s">
        <v>1426</v>
      </c>
      <c r="DXQ28" s="514" t="s">
        <v>1426</v>
      </c>
      <c r="DXY28" s="514" t="s">
        <v>1426</v>
      </c>
      <c r="DYG28" s="514" t="s">
        <v>1426</v>
      </c>
      <c r="DYO28" s="514" t="s">
        <v>1426</v>
      </c>
      <c r="DYW28" s="514" t="s">
        <v>1426</v>
      </c>
      <c r="DZE28" s="514" t="s">
        <v>1426</v>
      </c>
      <c r="DZM28" s="514" t="s">
        <v>1426</v>
      </c>
      <c r="DZU28" s="514" t="s">
        <v>1426</v>
      </c>
      <c r="EAC28" s="514" t="s">
        <v>1426</v>
      </c>
      <c r="EAK28" s="514" t="s">
        <v>1426</v>
      </c>
      <c r="EAS28" s="514" t="s">
        <v>1426</v>
      </c>
      <c r="EBA28" s="514" t="s">
        <v>1426</v>
      </c>
      <c r="EBI28" s="514" t="s">
        <v>1426</v>
      </c>
      <c r="EBQ28" s="514" t="s">
        <v>1426</v>
      </c>
      <c r="EBY28" s="514" t="s">
        <v>1426</v>
      </c>
      <c r="ECG28" s="514" t="s">
        <v>1426</v>
      </c>
      <c r="ECO28" s="514" t="s">
        <v>1426</v>
      </c>
      <c r="ECW28" s="514" t="s">
        <v>1426</v>
      </c>
      <c r="EDE28" s="514" t="s">
        <v>1426</v>
      </c>
      <c r="EDM28" s="514" t="s">
        <v>1426</v>
      </c>
      <c r="EDU28" s="514" t="s">
        <v>1426</v>
      </c>
      <c r="EEC28" s="514" t="s">
        <v>1426</v>
      </c>
      <c r="EEK28" s="514" t="s">
        <v>1426</v>
      </c>
      <c r="EES28" s="514" t="s">
        <v>1426</v>
      </c>
      <c r="EFA28" s="514" t="s">
        <v>1426</v>
      </c>
      <c r="EFI28" s="514" t="s">
        <v>1426</v>
      </c>
      <c r="EFQ28" s="514" t="s">
        <v>1426</v>
      </c>
      <c r="EFY28" s="514" t="s">
        <v>1426</v>
      </c>
      <c r="EGG28" s="514" t="s">
        <v>1426</v>
      </c>
      <c r="EGO28" s="514" t="s">
        <v>1426</v>
      </c>
      <c r="EGW28" s="514" t="s">
        <v>1426</v>
      </c>
      <c r="EHE28" s="514" t="s">
        <v>1426</v>
      </c>
      <c r="EHM28" s="514" t="s">
        <v>1426</v>
      </c>
      <c r="EHU28" s="514" t="s">
        <v>1426</v>
      </c>
      <c r="EIC28" s="514" t="s">
        <v>1426</v>
      </c>
      <c r="EIK28" s="514" t="s">
        <v>1426</v>
      </c>
      <c r="EIS28" s="514" t="s">
        <v>1426</v>
      </c>
      <c r="EJA28" s="514" t="s">
        <v>1426</v>
      </c>
      <c r="EJI28" s="514" t="s">
        <v>1426</v>
      </c>
      <c r="EJQ28" s="514" t="s">
        <v>1426</v>
      </c>
      <c r="EJY28" s="514" t="s">
        <v>1426</v>
      </c>
      <c r="EKG28" s="514" t="s">
        <v>1426</v>
      </c>
      <c r="EKO28" s="514" t="s">
        <v>1426</v>
      </c>
      <c r="EKW28" s="514" t="s">
        <v>1426</v>
      </c>
      <c r="ELE28" s="514" t="s">
        <v>1426</v>
      </c>
      <c r="ELM28" s="514" t="s">
        <v>1426</v>
      </c>
      <c r="ELU28" s="514" t="s">
        <v>1426</v>
      </c>
      <c r="EMC28" s="514" t="s">
        <v>1426</v>
      </c>
      <c r="EMK28" s="514" t="s">
        <v>1426</v>
      </c>
      <c r="EMS28" s="514" t="s">
        <v>1426</v>
      </c>
      <c r="ENA28" s="514" t="s">
        <v>1426</v>
      </c>
      <c r="ENI28" s="514" t="s">
        <v>1426</v>
      </c>
      <c r="ENQ28" s="514" t="s">
        <v>1426</v>
      </c>
      <c r="ENY28" s="514" t="s">
        <v>1426</v>
      </c>
      <c r="EOG28" s="514" t="s">
        <v>1426</v>
      </c>
      <c r="EOO28" s="514" t="s">
        <v>1426</v>
      </c>
      <c r="EOW28" s="514" t="s">
        <v>1426</v>
      </c>
      <c r="EPE28" s="514" t="s">
        <v>1426</v>
      </c>
      <c r="EPM28" s="514" t="s">
        <v>1426</v>
      </c>
      <c r="EPU28" s="514" t="s">
        <v>1426</v>
      </c>
      <c r="EQC28" s="514" t="s">
        <v>1426</v>
      </c>
      <c r="EQK28" s="514" t="s">
        <v>1426</v>
      </c>
      <c r="EQS28" s="514" t="s">
        <v>1426</v>
      </c>
      <c r="ERA28" s="514" t="s">
        <v>1426</v>
      </c>
      <c r="ERI28" s="514" t="s">
        <v>1426</v>
      </c>
      <c r="ERQ28" s="514" t="s">
        <v>1426</v>
      </c>
      <c r="ERY28" s="514" t="s">
        <v>1426</v>
      </c>
      <c r="ESG28" s="514" t="s">
        <v>1426</v>
      </c>
      <c r="ESO28" s="514" t="s">
        <v>1426</v>
      </c>
      <c r="ESW28" s="514" t="s">
        <v>1426</v>
      </c>
      <c r="ETE28" s="514" t="s">
        <v>1426</v>
      </c>
      <c r="ETM28" s="514" t="s">
        <v>1426</v>
      </c>
      <c r="ETU28" s="514" t="s">
        <v>1426</v>
      </c>
      <c r="EUC28" s="514" t="s">
        <v>1426</v>
      </c>
      <c r="EUK28" s="514" t="s">
        <v>1426</v>
      </c>
      <c r="EUS28" s="514" t="s">
        <v>1426</v>
      </c>
      <c r="EVA28" s="514" t="s">
        <v>1426</v>
      </c>
      <c r="EVI28" s="514" t="s">
        <v>1426</v>
      </c>
      <c r="EVQ28" s="514" t="s">
        <v>1426</v>
      </c>
      <c r="EVY28" s="514" t="s">
        <v>1426</v>
      </c>
      <c r="EWG28" s="514" t="s">
        <v>1426</v>
      </c>
      <c r="EWO28" s="514" t="s">
        <v>1426</v>
      </c>
      <c r="EWW28" s="514" t="s">
        <v>1426</v>
      </c>
      <c r="EXE28" s="514" t="s">
        <v>1426</v>
      </c>
      <c r="EXM28" s="514" t="s">
        <v>1426</v>
      </c>
      <c r="EXU28" s="514" t="s">
        <v>1426</v>
      </c>
      <c r="EYC28" s="514" t="s">
        <v>1426</v>
      </c>
      <c r="EYK28" s="514" t="s">
        <v>1426</v>
      </c>
      <c r="EYS28" s="514" t="s">
        <v>1426</v>
      </c>
      <c r="EZA28" s="514" t="s">
        <v>1426</v>
      </c>
      <c r="EZI28" s="514" t="s">
        <v>1426</v>
      </c>
      <c r="EZQ28" s="514" t="s">
        <v>1426</v>
      </c>
      <c r="EZY28" s="514" t="s">
        <v>1426</v>
      </c>
      <c r="FAG28" s="514" t="s">
        <v>1426</v>
      </c>
      <c r="FAO28" s="514" t="s">
        <v>1426</v>
      </c>
      <c r="FAW28" s="514" t="s">
        <v>1426</v>
      </c>
      <c r="FBE28" s="514" t="s">
        <v>1426</v>
      </c>
      <c r="FBM28" s="514" t="s">
        <v>1426</v>
      </c>
      <c r="FBU28" s="514" t="s">
        <v>1426</v>
      </c>
      <c r="FCC28" s="514" t="s">
        <v>1426</v>
      </c>
      <c r="FCK28" s="514" t="s">
        <v>1426</v>
      </c>
      <c r="FCS28" s="514" t="s">
        <v>1426</v>
      </c>
      <c r="FDA28" s="514" t="s">
        <v>1426</v>
      </c>
      <c r="FDI28" s="514" t="s">
        <v>1426</v>
      </c>
      <c r="FDQ28" s="514" t="s">
        <v>1426</v>
      </c>
      <c r="FDY28" s="514" t="s">
        <v>1426</v>
      </c>
      <c r="FEG28" s="514" t="s">
        <v>1426</v>
      </c>
      <c r="FEO28" s="514" t="s">
        <v>1426</v>
      </c>
      <c r="FEW28" s="514" t="s">
        <v>1426</v>
      </c>
      <c r="FFE28" s="514" t="s">
        <v>1426</v>
      </c>
      <c r="FFM28" s="514" t="s">
        <v>1426</v>
      </c>
      <c r="FFU28" s="514" t="s">
        <v>1426</v>
      </c>
      <c r="FGC28" s="514" t="s">
        <v>1426</v>
      </c>
      <c r="FGK28" s="514" t="s">
        <v>1426</v>
      </c>
      <c r="FGS28" s="514" t="s">
        <v>1426</v>
      </c>
      <c r="FHA28" s="514" t="s">
        <v>1426</v>
      </c>
      <c r="FHI28" s="514" t="s">
        <v>1426</v>
      </c>
      <c r="FHQ28" s="514" t="s">
        <v>1426</v>
      </c>
      <c r="FHY28" s="514" t="s">
        <v>1426</v>
      </c>
      <c r="FIG28" s="514" t="s">
        <v>1426</v>
      </c>
      <c r="FIO28" s="514" t="s">
        <v>1426</v>
      </c>
      <c r="FIW28" s="514" t="s">
        <v>1426</v>
      </c>
      <c r="FJE28" s="514" t="s">
        <v>1426</v>
      </c>
      <c r="FJM28" s="514" t="s">
        <v>1426</v>
      </c>
      <c r="FJU28" s="514" t="s">
        <v>1426</v>
      </c>
      <c r="FKC28" s="514" t="s">
        <v>1426</v>
      </c>
      <c r="FKK28" s="514" t="s">
        <v>1426</v>
      </c>
      <c r="FKS28" s="514" t="s">
        <v>1426</v>
      </c>
      <c r="FLA28" s="514" t="s">
        <v>1426</v>
      </c>
      <c r="FLI28" s="514" t="s">
        <v>1426</v>
      </c>
      <c r="FLQ28" s="514" t="s">
        <v>1426</v>
      </c>
      <c r="FLY28" s="514" t="s">
        <v>1426</v>
      </c>
      <c r="FMG28" s="514" t="s">
        <v>1426</v>
      </c>
      <c r="FMO28" s="514" t="s">
        <v>1426</v>
      </c>
      <c r="FMW28" s="514" t="s">
        <v>1426</v>
      </c>
      <c r="FNE28" s="514" t="s">
        <v>1426</v>
      </c>
      <c r="FNM28" s="514" t="s">
        <v>1426</v>
      </c>
      <c r="FNU28" s="514" t="s">
        <v>1426</v>
      </c>
      <c r="FOC28" s="514" t="s">
        <v>1426</v>
      </c>
      <c r="FOK28" s="514" t="s">
        <v>1426</v>
      </c>
      <c r="FOS28" s="514" t="s">
        <v>1426</v>
      </c>
      <c r="FPA28" s="514" t="s">
        <v>1426</v>
      </c>
      <c r="FPI28" s="514" t="s">
        <v>1426</v>
      </c>
      <c r="FPQ28" s="514" t="s">
        <v>1426</v>
      </c>
      <c r="FPY28" s="514" t="s">
        <v>1426</v>
      </c>
      <c r="FQG28" s="514" t="s">
        <v>1426</v>
      </c>
      <c r="FQO28" s="514" t="s">
        <v>1426</v>
      </c>
      <c r="FQW28" s="514" t="s">
        <v>1426</v>
      </c>
      <c r="FRE28" s="514" t="s">
        <v>1426</v>
      </c>
      <c r="FRM28" s="514" t="s">
        <v>1426</v>
      </c>
      <c r="FRU28" s="514" t="s">
        <v>1426</v>
      </c>
      <c r="FSC28" s="514" t="s">
        <v>1426</v>
      </c>
      <c r="FSK28" s="514" t="s">
        <v>1426</v>
      </c>
      <c r="FSS28" s="514" t="s">
        <v>1426</v>
      </c>
      <c r="FTA28" s="514" t="s">
        <v>1426</v>
      </c>
      <c r="FTI28" s="514" t="s">
        <v>1426</v>
      </c>
      <c r="FTQ28" s="514" t="s">
        <v>1426</v>
      </c>
      <c r="FTY28" s="514" t="s">
        <v>1426</v>
      </c>
      <c r="FUG28" s="514" t="s">
        <v>1426</v>
      </c>
      <c r="FUO28" s="514" t="s">
        <v>1426</v>
      </c>
      <c r="FUW28" s="514" t="s">
        <v>1426</v>
      </c>
      <c r="FVE28" s="514" t="s">
        <v>1426</v>
      </c>
      <c r="FVM28" s="514" t="s">
        <v>1426</v>
      </c>
      <c r="FVU28" s="514" t="s">
        <v>1426</v>
      </c>
      <c r="FWC28" s="514" t="s">
        <v>1426</v>
      </c>
      <c r="FWK28" s="514" t="s">
        <v>1426</v>
      </c>
      <c r="FWS28" s="514" t="s">
        <v>1426</v>
      </c>
      <c r="FXA28" s="514" t="s">
        <v>1426</v>
      </c>
      <c r="FXI28" s="514" t="s">
        <v>1426</v>
      </c>
      <c r="FXQ28" s="514" t="s">
        <v>1426</v>
      </c>
      <c r="FXY28" s="514" t="s">
        <v>1426</v>
      </c>
      <c r="FYG28" s="514" t="s">
        <v>1426</v>
      </c>
      <c r="FYO28" s="514" t="s">
        <v>1426</v>
      </c>
      <c r="FYW28" s="514" t="s">
        <v>1426</v>
      </c>
      <c r="FZE28" s="514" t="s">
        <v>1426</v>
      </c>
      <c r="FZM28" s="514" t="s">
        <v>1426</v>
      </c>
      <c r="FZU28" s="514" t="s">
        <v>1426</v>
      </c>
      <c r="GAC28" s="514" t="s">
        <v>1426</v>
      </c>
      <c r="GAK28" s="514" t="s">
        <v>1426</v>
      </c>
      <c r="GAS28" s="514" t="s">
        <v>1426</v>
      </c>
      <c r="GBA28" s="514" t="s">
        <v>1426</v>
      </c>
      <c r="GBI28" s="514" t="s">
        <v>1426</v>
      </c>
      <c r="GBQ28" s="514" t="s">
        <v>1426</v>
      </c>
      <c r="GBY28" s="514" t="s">
        <v>1426</v>
      </c>
      <c r="GCG28" s="514" t="s">
        <v>1426</v>
      </c>
      <c r="GCO28" s="514" t="s">
        <v>1426</v>
      </c>
      <c r="GCW28" s="514" t="s">
        <v>1426</v>
      </c>
      <c r="GDE28" s="514" t="s">
        <v>1426</v>
      </c>
      <c r="GDM28" s="514" t="s">
        <v>1426</v>
      </c>
      <c r="GDU28" s="514" t="s">
        <v>1426</v>
      </c>
      <c r="GEC28" s="514" t="s">
        <v>1426</v>
      </c>
      <c r="GEK28" s="514" t="s">
        <v>1426</v>
      </c>
      <c r="GES28" s="514" t="s">
        <v>1426</v>
      </c>
      <c r="GFA28" s="514" t="s">
        <v>1426</v>
      </c>
      <c r="GFI28" s="514" t="s">
        <v>1426</v>
      </c>
      <c r="GFQ28" s="514" t="s">
        <v>1426</v>
      </c>
      <c r="GFY28" s="514" t="s">
        <v>1426</v>
      </c>
      <c r="GGG28" s="514" t="s">
        <v>1426</v>
      </c>
      <c r="GGO28" s="514" t="s">
        <v>1426</v>
      </c>
      <c r="GGW28" s="514" t="s">
        <v>1426</v>
      </c>
      <c r="GHE28" s="514" t="s">
        <v>1426</v>
      </c>
      <c r="GHM28" s="514" t="s">
        <v>1426</v>
      </c>
      <c r="GHU28" s="514" t="s">
        <v>1426</v>
      </c>
      <c r="GIC28" s="514" t="s">
        <v>1426</v>
      </c>
      <c r="GIK28" s="514" t="s">
        <v>1426</v>
      </c>
      <c r="GIS28" s="514" t="s">
        <v>1426</v>
      </c>
      <c r="GJA28" s="514" t="s">
        <v>1426</v>
      </c>
      <c r="GJI28" s="514" t="s">
        <v>1426</v>
      </c>
      <c r="GJQ28" s="514" t="s">
        <v>1426</v>
      </c>
      <c r="GJY28" s="514" t="s">
        <v>1426</v>
      </c>
      <c r="GKG28" s="514" t="s">
        <v>1426</v>
      </c>
      <c r="GKO28" s="514" t="s">
        <v>1426</v>
      </c>
      <c r="GKW28" s="514" t="s">
        <v>1426</v>
      </c>
      <c r="GLE28" s="514" t="s">
        <v>1426</v>
      </c>
      <c r="GLM28" s="514" t="s">
        <v>1426</v>
      </c>
      <c r="GLU28" s="514" t="s">
        <v>1426</v>
      </c>
      <c r="GMC28" s="514" t="s">
        <v>1426</v>
      </c>
      <c r="GMK28" s="514" t="s">
        <v>1426</v>
      </c>
      <c r="GMS28" s="514" t="s">
        <v>1426</v>
      </c>
      <c r="GNA28" s="514" t="s">
        <v>1426</v>
      </c>
      <c r="GNI28" s="514" t="s">
        <v>1426</v>
      </c>
      <c r="GNQ28" s="514" t="s">
        <v>1426</v>
      </c>
      <c r="GNY28" s="514" t="s">
        <v>1426</v>
      </c>
      <c r="GOG28" s="514" t="s">
        <v>1426</v>
      </c>
      <c r="GOO28" s="514" t="s">
        <v>1426</v>
      </c>
      <c r="GOW28" s="514" t="s">
        <v>1426</v>
      </c>
      <c r="GPE28" s="514" t="s">
        <v>1426</v>
      </c>
      <c r="GPM28" s="514" t="s">
        <v>1426</v>
      </c>
      <c r="GPU28" s="514" t="s">
        <v>1426</v>
      </c>
      <c r="GQC28" s="514" t="s">
        <v>1426</v>
      </c>
      <c r="GQK28" s="514" t="s">
        <v>1426</v>
      </c>
      <c r="GQS28" s="514" t="s">
        <v>1426</v>
      </c>
      <c r="GRA28" s="514" t="s">
        <v>1426</v>
      </c>
      <c r="GRI28" s="514" t="s">
        <v>1426</v>
      </c>
      <c r="GRQ28" s="514" t="s">
        <v>1426</v>
      </c>
      <c r="GRY28" s="514" t="s">
        <v>1426</v>
      </c>
      <c r="GSG28" s="514" t="s">
        <v>1426</v>
      </c>
      <c r="GSO28" s="514" t="s">
        <v>1426</v>
      </c>
      <c r="GSW28" s="514" t="s">
        <v>1426</v>
      </c>
      <c r="GTE28" s="514" t="s">
        <v>1426</v>
      </c>
      <c r="GTM28" s="514" t="s">
        <v>1426</v>
      </c>
      <c r="GTU28" s="514" t="s">
        <v>1426</v>
      </c>
      <c r="GUC28" s="514" t="s">
        <v>1426</v>
      </c>
      <c r="GUK28" s="514" t="s">
        <v>1426</v>
      </c>
      <c r="GUS28" s="514" t="s">
        <v>1426</v>
      </c>
      <c r="GVA28" s="514" t="s">
        <v>1426</v>
      </c>
      <c r="GVI28" s="514" t="s">
        <v>1426</v>
      </c>
      <c r="GVQ28" s="514" t="s">
        <v>1426</v>
      </c>
      <c r="GVY28" s="514" t="s">
        <v>1426</v>
      </c>
      <c r="GWG28" s="514" t="s">
        <v>1426</v>
      </c>
      <c r="GWO28" s="514" t="s">
        <v>1426</v>
      </c>
      <c r="GWW28" s="514" t="s">
        <v>1426</v>
      </c>
      <c r="GXE28" s="514" t="s">
        <v>1426</v>
      </c>
      <c r="GXM28" s="514" t="s">
        <v>1426</v>
      </c>
      <c r="GXU28" s="514" t="s">
        <v>1426</v>
      </c>
      <c r="GYC28" s="514" t="s">
        <v>1426</v>
      </c>
      <c r="GYK28" s="514" t="s">
        <v>1426</v>
      </c>
      <c r="GYS28" s="514" t="s">
        <v>1426</v>
      </c>
      <c r="GZA28" s="514" t="s">
        <v>1426</v>
      </c>
      <c r="GZI28" s="514" t="s">
        <v>1426</v>
      </c>
      <c r="GZQ28" s="514" t="s">
        <v>1426</v>
      </c>
      <c r="GZY28" s="514" t="s">
        <v>1426</v>
      </c>
      <c r="HAG28" s="514" t="s">
        <v>1426</v>
      </c>
      <c r="HAO28" s="514" t="s">
        <v>1426</v>
      </c>
      <c r="HAW28" s="514" t="s">
        <v>1426</v>
      </c>
      <c r="HBE28" s="514" t="s">
        <v>1426</v>
      </c>
      <c r="HBM28" s="514" t="s">
        <v>1426</v>
      </c>
      <c r="HBU28" s="514" t="s">
        <v>1426</v>
      </c>
      <c r="HCC28" s="514" t="s">
        <v>1426</v>
      </c>
      <c r="HCK28" s="514" t="s">
        <v>1426</v>
      </c>
      <c r="HCS28" s="514" t="s">
        <v>1426</v>
      </c>
      <c r="HDA28" s="514" t="s">
        <v>1426</v>
      </c>
      <c r="HDI28" s="514" t="s">
        <v>1426</v>
      </c>
      <c r="HDQ28" s="514" t="s">
        <v>1426</v>
      </c>
      <c r="HDY28" s="514" t="s">
        <v>1426</v>
      </c>
      <c r="HEG28" s="514" t="s">
        <v>1426</v>
      </c>
      <c r="HEO28" s="514" t="s">
        <v>1426</v>
      </c>
      <c r="HEW28" s="514" t="s">
        <v>1426</v>
      </c>
      <c r="HFE28" s="514" t="s">
        <v>1426</v>
      </c>
      <c r="HFM28" s="514" t="s">
        <v>1426</v>
      </c>
      <c r="HFU28" s="514" t="s">
        <v>1426</v>
      </c>
      <c r="HGC28" s="514" t="s">
        <v>1426</v>
      </c>
      <c r="HGK28" s="514" t="s">
        <v>1426</v>
      </c>
      <c r="HGS28" s="514" t="s">
        <v>1426</v>
      </c>
      <c r="HHA28" s="514" t="s">
        <v>1426</v>
      </c>
      <c r="HHI28" s="514" t="s">
        <v>1426</v>
      </c>
      <c r="HHQ28" s="514" t="s">
        <v>1426</v>
      </c>
      <c r="HHY28" s="514" t="s">
        <v>1426</v>
      </c>
      <c r="HIG28" s="514" t="s">
        <v>1426</v>
      </c>
      <c r="HIO28" s="514" t="s">
        <v>1426</v>
      </c>
      <c r="HIW28" s="514" t="s">
        <v>1426</v>
      </c>
      <c r="HJE28" s="514" t="s">
        <v>1426</v>
      </c>
      <c r="HJM28" s="514" t="s">
        <v>1426</v>
      </c>
      <c r="HJU28" s="514" t="s">
        <v>1426</v>
      </c>
      <c r="HKC28" s="514" t="s">
        <v>1426</v>
      </c>
      <c r="HKK28" s="514" t="s">
        <v>1426</v>
      </c>
      <c r="HKS28" s="514" t="s">
        <v>1426</v>
      </c>
      <c r="HLA28" s="514" t="s">
        <v>1426</v>
      </c>
      <c r="HLI28" s="514" t="s">
        <v>1426</v>
      </c>
      <c r="HLQ28" s="514" t="s">
        <v>1426</v>
      </c>
      <c r="HLY28" s="514" t="s">
        <v>1426</v>
      </c>
      <c r="HMG28" s="514" t="s">
        <v>1426</v>
      </c>
      <c r="HMO28" s="514" t="s">
        <v>1426</v>
      </c>
      <c r="HMW28" s="514" t="s">
        <v>1426</v>
      </c>
      <c r="HNE28" s="514" t="s">
        <v>1426</v>
      </c>
      <c r="HNM28" s="514" t="s">
        <v>1426</v>
      </c>
      <c r="HNU28" s="514" t="s">
        <v>1426</v>
      </c>
      <c r="HOC28" s="514" t="s">
        <v>1426</v>
      </c>
      <c r="HOK28" s="514" t="s">
        <v>1426</v>
      </c>
      <c r="HOS28" s="514" t="s">
        <v>1426</v>
      </c>
      <c r="HPA28" s="514" t="s">
        <v>1426</v>
      </c>
      <c r="HPI28" s="514" t="s">
        <v>1426</v>
      </c>
      <c r="HPQ28" s="514" t="s">
        <v>1426</v>
      </c>
      <c r="HPY28" s="514" t="s">
        <v>1426</v>
      </c>
      <c r="HQG28" s="514" t="s">
        <v>1426</v>
      </c>
      <c r="HQO28" s="514" t="s">
        <v>1426</v>
      </c>
      <c r="HQW28" s="514" t="s">
        <v>1426</v>
      </c>
      <c r="HRE28" s="514" t="s">
        <v>1426</v>
      </c>
      <c r="HRM28" s="514" t="s">
        <v>1426</v>
      </c>
      <c r="HRU28" s="514" t="s">
        <v>1426</v>
      </c>
      <c r="HSC28" s="514" t="s">
        <v>1426</v>
      </c>
      <c r="HSK28" s="514" t="s">
        <v>1426</v>
      </c>
      <c r="HSS28" s="514" t="s">
        <v>1426</v>
      </c>
      <c r="HTA28" s="514" t="s">
        <v>1426</v>
      </c>
      <c r="HTI28" s="514" t="s">
        <v>1426</v>
      </c>
      <c r="HTQ28" s="514" t="s">
        <v>1426</v>
      </c>
      <c r="HTY28" s="514" t="s">
        <v>1426</v>
      </c>
      <c r="HUG28" s="514" t="s">
        <v>1426</v>
      </c>
      <c r="HUO28" s="514" t="s">
        <v>1426</v>
      </c>
      <c r="HUW28" s="514" t="s">
        <v>1426</v>
      </c>
      <c r="HVE28" s="514" t="s">
        <v>1426</v>
      </c>
      <c r="HVM28" s="514" t="s">
        <v>1426</v>
      </c>
      <c r="HVU28" s="514" t="s">
        <v>1426</v>
      </c>
      <c r="HWC28" s="514" t="s">
        <v>1426</v>
      </c>
      <c r="HWK28" s="514" t="s">
        <v>1426</v>
      </c>
      <c r="HWS28" s="514" t="s">
        <v>1426</v>
      </c>
      <c r="HXA28" s="514" t="s">
        <v>1426</v>
      </c>
      <c r="HXI28" s="514" t="s">
        <v>1426</v>
      </c>
      <c r="HXQ28" s="514" t="s">
        <v>1426</v>
      </c>
      <c r="HXY28" s="514" t="s">
        <v>1426</v>
      </c>
      <c r="HYG28" s="514" t="s">
        <v>1426</v>
      </c>
      <c r="HYO28" s="514" t="s">
        <v>1426</v>
      </c>
      <c r="HYW28" s="514" t="s">
        <v>1426</v>
      </c>
      <c r="HZE28" s="514" t="s">
        <v>1426</v>
      </c>
      <c r="HZM28" s="514" t="s">
        <v>1426</v>
      </c>
      <c r="HZU28" s="514" t="s">
        <v>1426</v>
      </c>
      <c r="IAC28" s="514" t="s">
        <v>1426</v>
      </c>
      <c r="IAK28" s="514" t="s">
        <v>1426</v>
      </c>
      <c r="IAS28" s="514" t="s">
        <v>1426</v>
      </c>
      <c r="IBA28" s="514" t="s">
        <v>1426</v>
      </c>
      <c r="IBI28" s="514" t="s">
        <v>1426</v>
      </c>
      <c r="IBQ28" s="514" t="s">
        <v>1426</v>
      </c>
      <c r="IBY28" s="514" t="s">
        <v>1426</v>
      </c>
      <c r="ICG28" s="514" t="s">
        <v>1426</v>
      </c>
      <c r="ICO28" s="514" t="s">
        <v>1426</v>
      </c>
      <c r="ICW28" s="514" t="s">
        <v>1426</v>
      </c>
      <c r="IDE28" s="514" t="s">
        <v>1426</v>
      </c>
      <c r="IDM28" s="514" t="s">
        <v>1426</v>
      </c>
      <c r="IDU28" s="514" t="s">
        <v>1426</v>
      </c>
      <c r="IEC28" s="514" t="s">
        <v>1426</v>
      </c>
      <c r="IEK28" s="514" t="s">
        <v>1426</v>
      </c>
      <c r="IES28" s="514" t="s">
        <v>1426</v>
      </c>
      <c r="IFA28" s="514" t="s">
        <v>1426</v>
      </c>
      <c r="IFI28" s="514" t="s">
        <v>1426</v>
      </c>
      <c r="IFQ28" s="514" t="s">
        <v>1426</v>
      </c>
      <c r="IFY28" s="514" t="s">
        <v>1426</v>
      </c>
      <c r="IGG28" s="514" t="s">
        <v>1426</v>
      </c>
      <c r="IGO28" s="514" t="s">
        <v>1426</v>
      </c>
      <c r="IGW28" s="514" t="s">
        <v>1426</v>
      </c>
      <c r="IHE28" s="514" t="s">
        <v>1426</v>
      </c>
      <c r="IHM28" s="514" t="s">
        <v>1426</v>
      </c>
      <c r="IHU28" s="514" t="s">
        <v>1426</v>
      </c>
      <c r="IIC28" s="514" t="s">
        <v>1426</v>
      </c>
      <c r="IIK28" s="514" t="s">
        <v>1426</v>
      </c>
      <c r="IIS28" s="514" t="s">
        <v>1426</v>
      </c>
      <c r="IJA28" s="514" t="s">
        <v>1426</v>
      </c>
      <c r="IJI28" s="514" t="s">
        <v>1426</v>
      </c>
      <c r="IJQ28" s="514" t="s">
        <v>1426</v>
      </c>
      <c r="IJY28" s="514" t="s">
        <v>1426</v>
      </c>
      <c r="IKG28" s="514" t="s">
        <v>1426</v>
      </c>
      <c r="IKO28" s="514" t="s">
        <v>1426</v>
      </c>
      <c r="IKW28" s="514" t="s">
        <v>1426</v>
      </c>
      <c r="ILE28" s="514" t="s">
        <v>1426</v>
      </c>
      <c r="ILM28" s="514" t="s">
        <v>1426</v>
      </c>
      <c r="ILU28" s="514" t="s">
        <v>1426</v>
      </c>
      <c r="IMC28" s="514" t="s">
        <v>1426</v>
      </c>
      <c r="IMK28" s="514" t="s">
        <v>1426</v>
      </c>
      <c r="IMS28" s="514" t="s">
        <v>1426</v>
      </c>
      <c r="INA28" s="514" t="s">
        <v>1426</v>
      </c>
      <c r="INI28" s="514" t="s">
        <v>1426</v>
      </c>
      <c r="INQ28" s="514" t="s">
        <v>1426</v>
      </c>
      <c r="INY28" s="514" t="s">
        <v>1426</v>
      </c>
      <c r="IOG28" s="514" t="s">
        <v>1426</v>
      </c>
      <c r="IOO28" s="514" t="s">
        <v>1426</v>
      </c>
      <c r="IOW28" s="514" t="s">
        <v>1426</v>
      </c>
      <c r="IPE28" s="514" t="s">
        <v>1426</v>
      </c>
      <c r="IPM28" s="514" t="s">
        <v>1426</v>
      </c>
      <c r="IPU28" s="514" t="s">
        <v>1426</v>
      </c>
      <c r="IQC28" s="514" t="s">
        <v>1426</v>
      </c>
      <c r="IQK28" s="514" t="s">
        <v>1426</v>
      </c>
      <c r="IQS28" s="514" t="s">
        <v>1426</v>
      </c>
      <c r="IRA28" s="514" t="s">
        <v>1426</v>
      </c>
      <c r="IRI28" s="514" t="s">
        <v>1426</v>
      </c>
      <c r="IRQ28" s="514" t="s">
        <v>1426</v>
      </c>
      <c r="IRY28" s="514" t="s">
        <v>1426</v>
      </c>
      <c r="ISG28" s="514" t="s">
        <v>1426</v>
      </c>
      <c r="ISO28" s="514" t="s">
        <v>1426</v>
      </c>
      <c r="ISW28" s="514" t="s">
        <v>1426</v>
      </c>
      <c r="ITE28" s="514" t="s">
        <v>1426</v>
      </c>
      <c r="ITM28" s="514" t="s">
        <v>1426</v>
      </c>
      <c r="ITU28" s="514" t="s">
        <v>1426</v>
      </c>
      <c r="IUC28" s="514" t="s">
        <v>1426</v>
      </c>
      <c r="IUK28" s="514" t="s">
        <v>1426</v>
      </c>
      <c r="IUS28" s="514" t="s">
        <v>1426</v>
      </c>
      <c r="IVA28" s="514" t="s">
        <v>1426</v>
      </c>
      <c r="IVI28" s="514" t="s">
        <v>1426</v>
      </c>
      <c r="IVQ28" s="514" t="s">
        <v>1426</v>
      </c>
      <c r="IVY28" s="514" t="s">
        <v>1426</v>
      </c>
      <c r="IWG28" s="514" t="s">
        <v>1426</v>
      </c>
      <c r="IWO28" s="514" t="s">
        <v>1426</v>
      </c>
      <c r="IWW28" s="514" t="s">
        <v>1426</v>
      </c>
      <c r="IXE28" s="514" t="s">
        <v>1426</v>
      </c>
      <c r="IXM28" s="514" t="s">
        <v>1426</v>
      </c>
      <c r="IXU28" s="514" t="s">
        <v>1426</v>
      </c>
      <c r="IYC28" s="514" t="s">
        <v>1426</v>
      </c>
      <c r="IYK28" s="514" t="s">
        <v>1426</v>
      </c>
      <c r="IYS28" s="514" t="s">
        <v>1426</v>
      </c>
      <c r="IZA28" s="514" t="s">
        <v>1426</v>
      </c>
      <c r="IZI28" s="514" t="s">
        <v>1426</v>
      </c>
      <c r="IZQ28" s="514" t="s">
        <v>1426</v>
      </c>
      <c r="IZY28" s="514" t="s">
        <v>1426</v>
      </c>
      <c r="JAG28" s="514" t="s">
        <v>1426</v>
      </c>
      <c r="JAO28" s="514" t="s">
        <v>1426</v>
      </c>
      <c r="JAW28" s="514" t="s">
        <v>1426</v>
      </c>
      <c r="JBE28" s="514" t="s">
        <v>1426</v>
      </c>
      <c r="JBM28" s="514" t="s">
        <v>1426</v>
      </c>
      <c r="JBU28" s="514" t="s">
        <v>1426</v>
      </c>
      <c r="JCC28" s="514" t="s">
        <v>1426</v>
      </c>
      <c r="JCK28" s="514" t="s">
        <v>1426</v>
      </c>
      <c r="JCS28" s="514" t="s">
        <v>1426</v>
      </c>
      <c r="JDA28" s="514" t="s">
        <v>1426</v>
      </c>
      <c r="JDI28" s="514" t="s">
        <v>1426</v>
      </c>
      <c r="JDQ28" s="514" t="s">
        <v>1426</v>
      </c>
      <c r="JDY28" s="514" t="s">
        <v>1426</v>
      </c>
      <c r="JEG28" s="514" t="s">
        <v>1426</v>
      </c>
      <c r="JEO28" s="514" t="s">
        <v>1426</v>
      </c>
      <c r="JEW28" s="514" t="s">
        <v>1426</v>
      </c>
      <c r="JFE28" s="514" t="s">
        <v>1426</v>
      </c>
      <c r="JFM28" s="514" t="s">
        <v>1426</v>
      </c>
      <c r="JFU28" s="514" t="s">
        <v>1426</v>
      </c>
      <c r="JGC28" s="514" t="s">
        <v>1426</v>
      </c>
      <c r="JGK28" s="514" t="s">
        <v>1426</v>
      </c>
      <c r="JGS28" s="514" t="s">
        <v>1426</v>
      </c>
      <c r="JHA28" s="514" t="s">
        <v>1426</v>
      </c>
      <c r="JHI28" s="514" t="s">
        <v>1426</v>
      </c>
      <c r="JHQ28" s="514" t="s">
        <v>1426</v>
      </c>
      <c r="JHY28" s="514" t="s">
        <v>1426</v>
      </c>
      <c r="JIG28" s="514" t="s">
        <v>1426</v>
      </c>
      <c r="JIO28" s="514" t="s">
        <v>1426</v>
      </c>
      <c r="JIW28" s="514" t="s">
        <v>1426</v>
      </c>
      <c r="JJE28" s="514" t="s">
        <v>1426</v>
      </c>
      <c r="JJM28" s="514" t="s">
        <v>1426</v>
      </c>
      <c r="JJU28" s="514" t="s">
        <v>1426</v>
      </c>
      <c r="JKC28" s="514" t="s">
        <v>1426</v>
      </c>
      <c r="JKK28" s="514" t="s">
        <v>1426</v>
      </c>
      <c r="JKS28" s="514" t="s">
        <v>1426</v>
      </c>
      <c r="JLA28" s="514" t="s">
        <v>1426</v>
      </c>
      <c r="JLI28" s="514" t="s">
        <v>1426</v>
      </c>
      <c r="JLQ28" s="514" t="s">
        <v>1426</v>
      </c>
      <c r="JLY28" s="514" t="s">
        <v>1426</v>
      </c>
      <c r="JMG28" s="514" t="s">
        <v>1426</v>
      </c>
      <c r="JMO28" s="514" t="s">
        <v>1426</v>
      </c>
      <c r="JMW28" s="514" t="s">
        <v>1426</v>
      </c>
      <c r="JNE28" s="514" t="s">
        <v>1426</v>
      </c>
      <c r="JNM28" s="514" t="s">
        <v>1426</v>
      </c>
      <c r="JNU28" s="514" t="s">
        <v>1426</v>
      </c>
      <c r="JOC28" s="514" t="s">
        <v>1426</v>
      </c>
      <c r="JOK28" s="514" t="s">
        <v>1426</v>
      </c>
      <c r="JOS28" s="514" t="s">
        <v>1426</v>
      </c>
      <c r="JPA28" s="514" t="s">
        <v>1426</v>
      </c>
      <c r="JPI28" s="514" t="s">
        <v>1426</v>
      </c>
      <c r="JPQ28" s="514" t="s">
        <v>1426</v>
      </c>
      <c r="JPY28" s="514" t="s">
        <v>1426</v>
      </c>
      <c r="JQG28" s="514" t="s">
        <v>1426</v>
      </c>
      <c r="JQO28" s="514" t="s">
        <v>1426</v>
      </c>
      <c r="JQW28" s="514" t="s">
        <v>1426</v>
      </c>
      <c r="JRE28" s="514" t="s">
        <v>1426</v>
      </c>
      <c r="JRM28" s="514" t="s">
        <v>1426</v>
      </c>
      <c r="JRU28" s="514" t="s">
        <v>1426</v>
      </c>
      <c r="JSC28" s="514" t="s">
        <v>1426</v>
      </c>
      <c r="JSK28" s="514" t="s">
        <v>1426</v>
      </c>
      <c r="JSS28" s="514" t="s">
        <v>1426</v>
      </c>
      <c r="JTA28" s="514" t="s">
        <v>1426</v>
      </c>
      <c r="JTI28" s="514" t="s">
        <v>1426</v>
      </c>
      <c r="JTQ28" s="514" t="s">
        <v>1426</v>
      </c>
      <c r="JTY28" s="514" t="s">
        <v>1426</v>
      </c>
      <c r="JUG28" s="514" t="s">
        <v>1426</v>
      </c>
      <c r="JUO28" s="514" t="s">
        <v>1426</v>
      </c>
      <c r="JUW28" s="514" t="s">
        <v>1426</v>
      </c>
      <c r="JVE28" s="514" t="s">
        <v>1426</v>
      </c>
      <c r="JVM28" s="514" t="s">
        <v>1426</v>
      </c>
      <c r="JVU28" s="514" t="s">
        <v>1426</v>
      </c>
      <c r="JWC28" s="514" t="s">
        <v>1426</v>
      </c>
      <c r="JWK28" s="514" t="s">
        <v>1426</v>
      </c>
      <c r="JWS28" s="514" t="s">
        <v>1426</v>
      </c>
      <c r="JXA28" s="514" t="s">
        <v>1426</v>
      </c>
      <c r="JXI28" s="514" t="s">
        <v>1426</v>
      </c>
      <c r="JXQ28" s="514" t="s">
        <v>1426</v>
      </c>
      <c r="JXY28" s="514" t="s">
        <v>1426</v>
      </c>
      <c r="JYG28" s="514" t="s">
        <v>1426</v>
      </c>
      <c r="JYO28" s="514" t="s">
        <v>1426</v>
      </c>
      <c r="JYW28" s="514" t="s">
        <v>1426</v>
      </c>
      <c r="JZE28" s="514" t="s">
        <v>1426</v>
      </c>
      <c r="JZM28" s="514" t="s">
        <v>1426</v>
      </c>
      <c r="JZU28" s="514" t="s">
        <v>1426</v>
      </c>
      <c r="KAC28" s="514" t="s">
        <v>1426</v>
      </c>
      <c r="KAK28" s="514" t="s">
        <v>1426</v>
      </c>
      <c r="KAS28" s="514" t="s">
        <v>1426</v>
      </c>
      <c r="KBA28" s="514" t="s">
        <v>1426</v>
      </c>
      <c r="KBI28" s="514" t="s">
        <v>1426</v>
      </c>
      <c r="KBQ28" s="514" t="s">
        <v>1426</v>
      </c>
      <c r="KBY28" s="514" t="s">
        <v>1426</v>
      </c>
      <c r="KCG28" s="514" t="s">
        <v>1426</v>
      </c>
      <c r="KCO28" s="514" t="s">
        <v>1426</v>
      </c>
      <c r="KCW28" s="514" t="s">
        <v>1426</v>
      </c>
      <c r="KDE28" s="514" t="s">
        <v>1426</v>
      </c>
      <c r="KDM28" s="514" t="s">
        <v>1426</v>
      </c>
      <c r="KDU28" s="514" t="s">
        <v>1426</v>
      </c>
      <c r="KEC28" s="514" t="s">
        <v>1426</v>
      </c>
      <c r="KEK28" s="514" t="s">
        <v>1426</v>
      </c>
      <c r="KES28" s="514" t="s">
        <v>1426</v>
      </c>
      <c r="KFA28" s="514" t="s">
        <v>1426</v>
      </c>
      <c r="KFI28" s="514" t="s">
        <v>1426</v>
      </c>
      <c r="KFQ28" s="514" t="s">
        <v>1426</v>
      </c>
      <c r="KFY28" s="514" t="s">
        <v>1426</v>
      </c>
      <c r="KGG28" s="514" t="s">
        <v>1426</v>
      </c>
      <c r="KGO28" s="514" t="s">
        <v>1426</v>
      </c>
      <c r="KGW28" s="514" t="s">
        <v>1426</v>
      </c>
      <c r="KHE28" s="514" t="s">
        <v>1426</v>
      </c>
      <c r="KHM28" s="514" t="s">
        <v>1426</v>
      </c>
      <c r="KHU28" s="514" t="s">
        <v>1426</v>
      </c>
      <c r="KIC28" s="514" t="s">
        <v>1426</v>
      </c>
      <c r="KIK28" s="514" t="s">
        <v>1426</v>
      </c>
      <c r="KIS28" s="514" t="s">
        <v>1426</v>
      </c>
      <c r="KJA28" s="514" t="s">
        <v>1426</v>
      </c>
      <c r="KJI28" s="514" t="s">
        <v>1426</v>
      </c>
      <c r="KJQ28" s="514" t="s">
        <v>1426</v>
      </c>
      <c r="KJY28" s="514" t="s">
        <v>1426</v>
      </c>
      <c r="KKG28" s="514" t="s">
        <v>1426</v>
      </c>
      <c r="KKO28" s="514" t="s">
        <v>1426</v>
      </c>
      <c r="KKW28" s="514" t="s">
        <v>1426</v>
      </c>
      <c r="KLE28" s="514" t="s">
        <v>1426</v>
      </c>
      <c r="KLM28" s="514" t="s">
        <v>1426</v>
      </c>
      <c r="KLU28" s="514" t="s">
        <v>1426</v>
      </c>
      <c r="KMC28" s="514" t="s">
        <v>1426</v>
      </c>
      <c r="KMK28" s="514" t="s">
        <v>1426</v>
      </c>
      <c r="KMS28" s="514" t="s">
        <v>1426</v>
      </c>
      <c r="KNA28" s="514" t="s">
        <v>1426</v>
      </c>
      <c r="KNI28" s="514" t="s">
        <v>1426</v>
      </c>
      <c r="KNQ28" s="514" t="s">
        <v>1426</v>
      </c>
      <c r="KNY28" s="514" t="s">
        <v>1426</v>
      </c>
      <c r="KOG28" s="514" t="s">
        <v>1426</v>
      </c>
      <c r="KOO28" s="514" t="s">
        <v>1426</v>
      </c>
      <c r="KOW28" s="514" t="s">
        <v>1426</v>
      </c>
      <c r="KPE28" s="514" t="s">
        <v>1426</v>
      </c>
      <c r="KPM28" s="514" t="s">
        <v>1426</v>
      </c>
      <c r="KPU28" s="514" t="s">
        <v>1426</v>
      </c>
      <c r="KQC28" s="514" t="s">
        <v>1426</v>
      </c>
      <c r="KQK28" s="514" t="s">
        <v>1426</v>
      </c>
      <c r="KQS28" s="514" t="s">
        <v>1426</v>
      </c>
      <c r="KRA28" s="514" t="s">
        <v>1426</v>
      </c>
      <c r="KRI28" s="514" t="s">
        <v>1426</v>
      </c>
      <c r="KRQ28" s="514" t="s">
        <v>1426</v>
      </c>
      <c r="KRY28" s="514" t="s">
        <v>1426</v>
      </c>
      <c r="KSG28" s="514" t="s">
        <v>1426</v>
      </c>
      <c r="KSO28" s="514" t="s">
        <v>1426</v>
      </c>
      <c r="KSW28" s="514" t="s">
        <v>1426</v>
      </c>
      <c r="KTE28" s="514" t="s">
        <v>1426</v>
      </c>
      <c r="KTM28" s="514" t="s">
        <v>1426</v>
      </c>
      <c r="KTU28" s="514" t="s">
        <v>1426</v>
      </c>
      <c r="KUC28" s="514" t="s">
        <v>1426</v>
      </c>
      <c r="KUK28" s="514" t="s">
        <v>1426</v>
      </c>
      <c r="KUS28" s="514" t="s">
        <v>1426</v>
      </c>
      <c r="KVA28" s="514" t="s">
        <v>1426</v>
      </c>
      <c r="KVI28" s="514" t="s">
        <v>1426</v>
      </c>
      <c r="KVQ28" s="514" t="s">
        <v>1426</v>
      </c>
      <c r="KVY28" s="514" t="s">
        <v>1426</v>
      </c>
      <c r="KWG28" s="514" t="s">
        <v>1426</v>
      </c>
      <c r="KWO28" s="514" t="s">
        <v>1426</v>
      </c>
      <c r="KWW28" s="514" t="s">
        <v>1426</v>
      </c>
      <c r="KXE28" s="514" t="s">
        <v>1426</v>
      </c>
      <c r="KXM28" s="514" t="s">
        <v>1426</v>
      </c>
      <c r="KXU28" s="514" t="s">
        <v>1426</v>
      </c>
      <c r="KYC28" s="514" t="s">
        <v>1426</v>
      </c>
      <c r="KYK28" s="514" t="s">
        <v>1426</v>
      </c>
      <c r="KYS28" s="514" t="s">
        <v>1426</v>
      </c>
      <c r="KZA28" s="514" t="s">
        <v>1426</v>
      </c>
      <c r="KZI28" s="514" t="s">
        <v>1426</v>
      </c>
      <c r="KZQ28" s="514" t="s">
        <v>1426</v>
      </c>
      <c r="KZY28" s="514" t="s">
        <v>1426</v>
      </c>
      <c r="LAG28" s="514" t="s">
        <v>1426</v>
      </c>
      <c r="LAO28" s="514" t="s">
        <v>1426</v>
      </c>
      <c r="LAW28" s="514" t="s">
        <v>1426</v>
      </c>
      <c r="LBE28" s="514" t="s">
        <v>1426</v>
      </c>
      <c r="LBM28" s="514" t="s">
        <v>1426</v>
      </c>
      <c r="LBU28" s="514" t="s">
        <v>1426</v>
      </c>
      <c r="LCC28" s="514" t="s">
        <v>1426</v>
      </c>
      <c r="LCK28" s="514" t="s">
        <v>1426</v>
      </c>
      <c r="LCS28" s="514" t="s">
        <v>1426</v>
      </c>
      <c r="LDA28" s="514" t="s">
        <v>1426</v>
      </c>
      <c r="LDI28" s="514" t="s">
        <v>1426</v>
      </c>
      <c r="LDQ28" s="514" t="s">
        <v>1426</v>
      </c>
      <c r="LDY28" s="514" t="s">
        <v>1426</v>
      </c>
      <c r="LEG28" s="514" t="s">
        <v>1426</v>
      </c>
      <c r="LEO28" s="514" t="s">
        <v>1426</v>
      </c>
      <c r="LEW28" s="514" t="s">
        <v>1426</v>
      </c>
      <c r="LFE28" s="514" t="s">
        <v>1426</v>
      </c>
      <c r="LFM28" s="514" t="s">
        <v>1426</v>
      </c>
      <c r="LFU28" s="514" t="s">
        <v>1426</v>
      </c>
      <c r="LGC28" s="514" t="s">
        <v>1426</v>
      </c>
      <c r="LGK28" s="514" t="s">
        <v>1426</v>
      </c>
      <c r="LGS28" s="514" t="s">
        <v>1426</v>
      </c>
      <c r="LHA28" s="514" t="s">
        <v>1426</v>
      </c>
      <c r="LHI28" s="514" t="s">
        <v>1426</v>
      </c>
      <c r="LHQ28" s="514" t="s">
        <v>1426</v>
      </c>
      <c r="LHY28" s="514" t="s">
        <v>1426</v>
      </c>
      <c r="LIG28" s="514" t="s">
        <v>1426</v>
      </c>
      <c r="LIO28" s="514" t="s">
        <v>1426</v>
      </c>
      <c r="LIW28" s="514" t="s">
        <v>1426</v>
      </c>
      <c r="LJE28" s="514" t="s">
        <v>1426</v>
      </c>
      <c r="LJM28" s="514" t="s">
        <v>1426</v>
      </c>
      <c r="LJU28" s="514" t="s">
        <v>1426</v>
      </c>
      <c r="LKC28" s="514" t="s">
        <v>1426</v>
      </c>
      <c r="LKK28" s="514" t="s">
        <v>1426</v>
      </c>
      <c r="LKS28" s="514" t="s">
        <v>1426</v>
      </c>
      <c r="LLA28" s="514" t="s">
        <v>1426</v>
      </c>
      <c r="LLI28" s="514" t="s">
        <v>1426</v>
      </c>
      <c r="LLQ28" s="514" t="s">
        <v>1426</v>
      </c>
      <c r="LLY28" s="514" t="s">
        <v>1426</v>
      </c>
      <c r="LMG28" s="514" t="s">
        <v>1426</v>
      </c>
      <c r="LMO28" s="514" t="s">
        <v>1426</v>
      </c>
      <c r="LMW28" s="514" t="s">
        <v>1426</v>
      </c>
      <c r="LNE28" s="514" t="s">
        <v>1426</v>
      </c>
      <c r="LNM28" s="514" t="s">
        <v>1426</v>
      </c>
      <c r="LNU28" s="514" t="s">
        <v>1426</v>
      </c>
      <c r="LOC28" s="514" t="s">
        <v>1426</v>
      </c>
      <c r="LOK28" s="514" t="s">
        <v>1426</v>
      </c>
      <c r="LOS28" s="514" t="s">
        <v>1426</v>
      </c>
      <c r="LPA28" s="514" t="s">
        <v>1426</v>
      </c>
      <c r="LPI28" s="514" t="s">
        <v>1426</v>
      </c>
      <c r="LPQ28" s="514" t="s">
        <v>1426</v>
      </c>
      <c r="LPY28" s="514" t="s">
        <v>1426</v>
      </c>
      <c r="LQG28" s="514" t="s">
        <v>1426</v>
      </c>
      <c r="LQO28" s="514" t="s">
        <v>1426</v>
      </c>
      <c r="LQW28" s="514" t="s">
        <v>1426</v>
      </c>
      <c r="LRE28" s="514" t="s">
        <v>1426</v>
      </c>
      <c r="LRM28" s="514" t="s">
        <v>1426</v>
      </c>
      <c r="LRU28" s="514" t="s">
        <v>1426</v>
      </c>
      <c r="LSC28" s="514" t="s">
        <v>1426</v>
      </c>
      <c r="LSK28" s="514" t="s">
        <v>1426</v>
      </c>
      <c r="LSS28" s="514" t="s">
        <v>1426</v>
      </c>
      <c r="LTA28" s="514" t="s">
        <v>1426</v>
      </c>
      <c r="LTI28" s="514" t="s">
        <v>1426</v>
      </c>
      <c r="LTQ28" s="514" t="s">
        <v>1426</v>
      </c>
      <c r="LTY28" s="514" t="s">
        <v>1426</v>
      </c>
      <c r="LUG28" s="514" t="s">
        <v>1426</v>
      </c>
      <c r="LUO28" s="514" t="s">
        <v>1426</v>
      </c>
      <c r="LUW28" s="514" t="s">
        <v>1426</v>
      </c>
      <c r="LVE28" s="514" t="s">
        <v>1426</v>
      </c>
      <c r="LVM28" s="514" t="s">
        <v>1426</v>
      </c>
      <c r="LVU28" s="514" t="s">
        <v>1426</v>
      </c>
      <c r="LWC28" s="514" t="s">
        <v>1426</v>
      </c>
      <c r="LWK28" s="514" t="s">
        <v>1426</v>
      </c>
      <c r="LWS28" s="514" t="s">
        <v>1426</v>
      </c>
      <c r="LXA28" s="514" t="s">
        <v>1426</v>
      </c>
      <c r="LXI28" s="514" t="s">
        <v>1426</v>
      </c>
      <c r="LXQ28" s="514" t="s">
        <v>1426</v>
      </c>
      <c r="LXY28" s="514" t="s">
        <v>1426</v>
      </c>
      <c r="LYG28" s="514" t="s">
        <v>1426</v>
      </c>
      <c r="LYO28" s="514" t="s">
        <v>1426</v>
      </c>
      <c r="LYW28" s="514" t="s">
        <v>1426</v>
      </c>
      <c r="LZE28" s="514" t="s">
        <v>1426</v>
      </c>
      <c r="LZM28" s="514" t="s">
        <v>1426</v>
      </c>
      <c r="LZU28" s="514" t="s">
        <v>1426</v>
      </c>
      <c r="MAC28" s="514" t="s">
        <v>1426</v>
      </c>
      <c r="MAK28" s="514" t="s">
        <v>1426</v>
      </c>
      <c r="MAS28" s="514" t="s">
        <v>1426</v>
      </c>
      <c r="MBA28" s="514" t="s">
        <v>1426</v>
      </c>
      <c r="MBI28" s="514" t="s">
        <v>1426</v>
      </c>
      <c r="MBQ28" s="514" t="s">
        <v>1426</v>
      </c>
      <c r="MBY28" s="514" t="s">
        <v>1426</v>
      </c>
      <c r="MCG28" s="514" t="s">
        <v>1426</v>
      </c>
      <c r="MCO28" s="514" t="s">
        <v>1426</v>
      </c>
      <c r="MCW28" s="514" t="s">
        <v>1426</v>
      </c>
      <c r="MDE28" s="514" t="s">
        <v>1426</v>
      </c>
      <c r="MDM28" s="514" t="s">
        <v>1426</v>
      </c>
      <c r="MDU28" s="514" t="s">
        <v>1426</v>
      </c>
      <c r="MEC28" s="514" t="s">
        <v>1426</v>
      </c>
      <c r="MEK28" s="514" t="s">
        <v>1426</v>
      </c>
      <c r="MES28" s="514" t="s">
        <v>1426</v>
      </c>
      <c r="MFA28" s="514" t="s">
        <v>1426</v>
      </c>
      <c r="MFI28" s="514" t="s">
        <v>1426</v>
      </c>
      <c r="MFQ28" s="514" t="s">
        <v>1426</v>
      </c>
      <c r="MFY28" s="514" t="s">
        <v>1426</v>
      </c>
      <c r="MGG28" s="514" t="s">
        <v>1426</v>
      </c>
      <c r="MGO28" s="514" t="s">
        <v>1426</v>
      </c>
      <c r="MGW28" s="514" t="s">
        <v>1426</v>
      </c>
      <c r="MHE28" s="514" t="s">
        <v>1426</v>
      </c>
      <c r="MHM28" s="514" t="s">
        <v>1426</v>
      </c>
      <c r="MHU28" s="514" t="s">
        <v>1426</v>
      </c>
      <c r="MIC28" s="514" t="s">
        <v>1426</v>
      </c>
      <c r="MIK28" s="514" t="s">
        <v>1426</v>
      </c>
      <c r="MIS28" s="514" t="s">
        <v>1426</v>
      </c>
      <c r="MJA28" s="514" t="s">
        <v>1426</v>
      </c>
      <c r="MJI28" s="514" t="s">
        <v>1426</v>
      </c>
      <c r="MJQ28" s="514" t="s">
        <v>1426</v>
      </c>
      <c r="MJY28" s="514" t="s">
        <v>1426</v>
      </c>
      <c r="MKG28" s="514" t="s">
        <v>1426</v>
      </c>
      <c r="MKO28" s="514" t="s">
        <v>1426</v>
      </c>
      <c r="MKW28" s="514" t="s">
        <v>1426</v>
      </c>
      <c r="MLE28" s="514" t="s">
        <v>1426</v>
      </c>
      <c r="MLM28" s="514" t="s">
        <v>1426</v>
      </c>
      <c r="MLU28" s="514" t="s">
        <v>1426</v>
      </c>
      <c r="MMC28" s="514" t="s">
        <v>1426</v>
      </c>
      <c r="MMK28" s="514" t="s">
        <v>1426</v>
      </c>
      <c r="MMS28" s="514" t="s">
        <v>1426</v>
      </c>
      <c r="MNA28" s="514" t="s">
        <v>1426</v>
      </c>
      <c r="MNI28" s="514" t="s">
        <v>1426</v>
      </c>
      <c r="MNQ28" s="514" t="s">
        <v>1426</v>
      </c>
      <c r="MNY28" s="514" t="s">
        <v>1426</v>
      </c>
      <c r="MOG28" s="514" t="s">
        <v>1426</v>
      </c>
      <c r="MOO28" s="514" t="s">
        <v>1426</v>
      </c>
      <c r="MOW28" s="514" t="s">
        <v>1426</v>
      </c>
      <c r="MPE28" s="514" t="s">
        <v>1426</v>
      </c>
      <c r="MPM28" s="514" t="s">
        <v>1426</v>
      </c>
      <c r="MPU28" s="514" t="s">
        <v>1426</v>
      </c>
      <c r="MQC28" s="514" t="s">
        <v>1426</v>
      </c>
      <c r="MQK28" s="514" t="s">
        <v>1426</v>
      </c>
      <c r="MQS28" s="514" t="s">
        <v>1426</v>
      </c>
      <c r="MRA28" s="514" t="s">
        <v>1426</v>
      </c>
      <c r="MRI28" s="514" t="s">
        <v>1426</v>
      </c>
      <c r="MRQ28" s="514" t="s">
        <v>1426</v>
      </c>
      <c r="MRY28" s="514" t="s">
        <v>1426</v>
      </c>
      <c r="MSG28" s="514" t="s">
        <v>1426</v>
      </c>
      <c r="MSO28" s="514" t="s">
        <v>1426</v>
      </c>
      <c r="MSW28" s="514" t="s">
        <v>1426</v>
      </c>
      <c r="MTE28" s="514" t="s">
        <v>1426</v>
      </c>
      <c r="MTM28" s="514" t="s">
        <v>1426</v>
      </c>
      <c r="MTU28" s="514" t="s">
        <v>1426</v>
      </c>
      <c r="MUC28" s="514" t="s">
        <v>1426</v>
      </c>
      <c r="MUK28" s="514" t="s">
        <v>1426</v>
      </c>
      <c r="MUS28" s="514" t="s">
        <v>1426</v>
      </c>
      <c r="MVA28" s="514" t="s">
        <v>1426</v>
      </c>
      <c r="MVI28" s="514" t="s">
        <v>1426</v>
      </c>
      <c r="MVQ28" s="514" t="s">
        <v>1426</v>
      </c>
      <c r="MVY28" s="514" t="s">
        <v>1426</v>
      </c>
      <c r="MWG28" s="514" t="s">
        <v>1426</v>
      </c>
      <c r="MWO28" s="514" t="s">
        <v>1426</v>
      </c>
      <c r="MWW28" s="514" t="s">
        <v>1426</v>
      </c>
      <c r="MXE28" s="514" t="s">
        <v>1426</v>
      </c>
      <c r="MXM28" s="514" t="s">
        <v>1426</v>
      </c>
      <c r="MXU28" s="514" t="s">
        <v>1426</v>
      </c>
      <c r="MYC28" s="514" t="s">
        <v>1426</v>
      </c>
      <c r="MYK28" s="514" t="s">
        <v>1426</v>
      </c>
      <c r="MYS28" s="514" t="s">
        <v>1426</v>
      </c>
      <c r="MZA28" s="514" t="s">
        <v>1426</v>
      </c>
      <c r="MZI28" s="514" t="s">
        <v>1426</v>
      </c>
      <c r="MZQ28" s="514" t="s">
        <v>1426</v>
      </c>
      <c r="MZY28" s="514" t="s">
        <v>1426</v>
      </c>
      <c r="NAG28" s="514" t="s">
        <v>1426</v>
      </c>
      <c r="NAO28" s="514" t="s">
        <v>1426</v>
      </c>
      <c r="NAW28" s="514" t="s">
        <v>1426</v>
      </c>
      <c r="NBE28" s="514" t="s">
        <v>1426</v>
      </c>
      <c r="NBM28" s="514" t="s">
        <v>1426</v>
      </c>
      <c r="NBU28" s="514" t="s">
        <v>1426</v>
      </c>
      <c r="NCC28" s="514" t="s">
        <v>1426</v>
      </c>
      <c r="NCK28" s="514" t="s">
        <v>1426</v>
      </c>
      <c r="NCS28" s="514" t="s">
        <v>1426</v>
      </c>
      <c r="NDA28" s="514" t="s">
        <v>1426</v>
      </c>
      <c r="NDI28" s="514" t="s">
        <v>1426</v>
      </c>
      <c r="NDQ28" s="514" t="s">
        <v>1426</v>
      </c>
      <c r="NDY28" s="514" t="s">
        <v>1426</v>
      </c>
      <c r="NEG28" s="514" t="s">
        <v>1426</v>
      </c>
      <c r="NEO28" s="514" t="s">
        <v>1426</v>
      </c>
      <c r="NEW28" s="514" t="s">
        <v>1426</v>
      </c>
      <c r="NFE28" s="514" t="s">
        <v>1426</v>
      </c>
      <c r="NFM28" s="514" t="s">
        <v>1426</v>
      </c>
      <c r="NFU28" s="514" t="s">
        <v>1426</v>
      </c>
      <c r="NGC28" s="514" t="s">
        <v>1426</v>
      </c>
      <c r="NGK28" s="514" t="s">
        <v>1426</v>
      </c>
      <c r="NGS28" s="514" t="s">
        <v>1426</v>
      </c>
      <c r="NHA28" s="514" t="s">
        <v>1426</v>
      </c>
      <c r="NHI28" s="514" t="s">
        <v>1426</v>
      </c>
      <c r="NHQ28" s="514" t="s">
        <v>1426</v>
      </c>
      <c r="NHY28" s="514" t="s">
        <v>1426</v>
      </c>
      <c r="NIG28" s="514" t="s">
        <v>1426</v>
      </c>
      <c r="NIO28" s="514" t="s">
        <v>1426</v>
      </c>
      <c r="NIW28" s="514" t="s">
        <v>1426</v>
      </c>
      <c r="NJE28" s="514" t="s">
        <v>1426</v>
      </c>
      <c r="NJM28" s="514" t="s">
        <v>1426</v>
      </c>
      <c r="NJU28" s="514" t="s">
        <v>1426</v>
      </c>
      <c r="NKC28" s="514" t="s">
        <v>1426</v>
      </c>
      <c r="NKK28" s="514" t="s">
        <v>1426</v>
      </c>
      <c r="NKS28" s="514" t="s">
        <v>1426</v>
      </c>
      <c r="NLA28" s="514" t="s">
        <v>1426</v>
      </c>
      <c r="NLI28" s="514" t="s">
        <v>1426</v>
      </c>
      <c r="NLQ28" s="514" t="s">
        <v>1426</v>
      </c>
      <c r="NLY28" s="514" t="s">
        <v>1426</v>
      </c>
      <c r="NMG28" s="514" t="s">
        <v>1426</v>
      </c>
      <c r="NMO28" s="514" t="s">
        <v>1426</v>
      </c>
      <c r="NMW28" s="514" t="s">
        <v>1426</v>
      </c>
      <c r="NNE28" s="514" t="s">
        <v>1426</v>
      </c>
      <c r="NNM28" s="514" t="s">
        <v>1426</v>
      </c>
      <c r="NNU28" s="514" t="s">
        <v>1426</v>
      </c>
      <c r="NOC28" s="514" t="s">
        <v>1426</v>
      </c>
      <c r="NOK28" s="514" t="s">
        <v>1426</v>
      </c>
      <c r="NOS28" s="514" t="s">
        <v>1426</v>
      </c>
      <c r="NPA28" s="514" t="s">
        <v>1426</v>
      </c>
      <c r="NPI28" s="514" t="s">
        <v>1426</v>
      </c>
      <c r="NPQ28" s="514" t="s">
        <v>1426</v>
      </c>
      <c r="NPY28" s="514" t="s">
        <v>1426</v>
      </c>
      <c r="NQG28" s="514" t="s">
        <v>1426</v>
      </c>
      <c r="NQO28" s="514" t="s">
        <v>1426</v>
      </c>
      <c r="NQW28" s="514" t="s">
        <v>1426</v>
      </c>
      <c r="NRE28" s="514" t="s">
        <v>1426</v>
      </c>
      <c r="NRM28" s="514" t="s">
        <v>1426</v>
      </c>
      <c r="NRU28" s="514" t="s">
        <v>1426</v>
      </c>
      <c r="NSC28" s="514" t="s">
        <v>1426</v>
      </c>
      <c r="NSK28" s="514" t="s">
        <v>1426</v>
      </c>
      <c r="NSS28" s="514" t="s">
        <v>1426</v>
      </c>
      <c r="NTA28" s="514" t="s">
        <v>1426</v>
      </c>
      <c r="NTI28" s="514" t="s">
        <v>1426</v>
      </c>
      <c r="NTQ28" s="514" t="s">
        <v>1426</v>
      </c>
      <c r="NTY28" s="514" t="s">
        <v>1426</v>
      </c>
      <c r="NUG28" s="514" t="s">
        <v>1426</v>
      </c>
      <c r="NUO28" s="514" t="s">
        <v>1426</v>
      </c>
      <c r="NUW28" s="514" t="s">
        <v>1426</v>
      </c>
      <c r="NVE28" s="514" t="s">
        <v>1426</v>
      </c>
      <c r="NVM28" s="514" t="s">
        <v>1426</v>
      </c>
      <c r="NVU28" s="514" t="s">
        <v>1426</v>
      </c>
      <c r="NWC28" s="514" t="s">
        <v>1426</v>
      </c>
      <c r="NWK28" s="514" t="s">
        <v>1426</v>
      </c>
      <c r="NWS28" s="514" t="s">
        <v>1426</v>
      </c>
      <c r="NXA28" s="514" t="s">
        <v>1426</v>
      </c>
      <c r="NXI28" s="514" t="s">
        <v>1426</v>
      </c>
      <c r="NXQ28" s="514" t="s">
        <v>1426</v>
      </c>
      <c r="NXY28" s="514" t="s">
        <v>1426</v>
      </c>
      <c r="NYG28" s="514" t="s">
        <v>1426</v>
      </c>
      <c r="NYO28" s="514" t="s">
        <v>1426</v>
      </c>
      <c r="NYW28" s="514" t="s">
        <v>1426</v>
      </c>
      <c r="NZE28" s="514" t="s">
        <v>1426</v>
      </c>
      <c r="NZM28" s="514" t="s">
        <v>1426</v>
      </c>
      <c r="NZU28" s="514" t="s">
        <v>1426</v>
      </c>
      <c r="OAC28" s="514" t="s">
        <v>1426</v>
      </c>
      <c r="OAK28" s="514" t="s">
        <v>1426</v>
      </c>
      <c r="OAS28" s="514" t="s">
        <v>1426</v>
      </c>
      <c r="OBA28" s="514" t="s">
        <v>1426</v>
      </c>
      <c r="OBI28" s="514" t="s">
        <v>1426</v>
      </c>
      <c r="OBQ28" s="514" t="s">
        <v>1426</v>
      </c>
      <c r="OBY28" s="514" t="s">
        <v>1426</v>
      </c>
      <c r="OCG28" s="514" t="s">
        <v>1426</v>
      </c>
      <c r="OCO28" s="514" t="s">
        <v>1426</v>
      </c>
      <c r="OCW28" s="514" t="s">
        <v>1426</v>
      </c>
      <c r="ODE28" s="514" t="s">
        <v>1426</v>
      </c>
      <c r="ODM28" s="514" t="s">
        <v>1426</v>
      </c>
      <c r="ODU28" s="514" t="s">
        <v>1426</v>
      </c>
      <c r="OEC28" s="514" t="s">
        <v>1426</v>
      </c>
      <c r="OEK28" s="514" t="s">
        <v>1426</v>
      </c>
      <c r="OES28" s="514" t="s">
        <v>1426</v>
      </c>
      <c r="OFA28" s="514" t="s">
        <v>1426</v>
      </c>
      <c r="OFI28" s="514" t="s">
        <v>1426</v>
      </c>
      <c r="OFQ28" s="514" t="s">
        <v>1426</v>
      </c>
      <c r="OFY28" s="514" t="s">
        <v>1426</v>
      </c>
      <c r="OGG28" s="514" t="s">
        <v>1426</v>
      </c>
      <c r="OGO28" s="514" t="s">
        <v>1426</v>
      </c>
      <c r="OGW28" s="514" t="s">
        <v>1426</v>
      </c>
      <c r="OHE28" s="514" t="s">
        <v>1426</v>
      </c>
      <c r="OHM28" s="514" t="s">
        <v>1426</v>
      </c>
      <c r="OHU28" s="514" t="s">
        <v>1426</v>
      </c>
      <c r="OIC28" s="514" t="s">
        <v>1426</v>
      </c>
      <c r="OIK28" s="514" t="s">
        <v>1426</v>
      </c>
      <c r="OIS28" s="514" t="s">
        <v>1426</v>
      </c>
      <c r="OJA28" s="514" t="s">
        <v>1426</v>
      </c>
      <c r="OJI28" s="514" t="s">
        <v>1426</v>
      </c>
      <c r="OJQ28" s="514" t="s">
        <v>1426</v>
      </c>
      <c r="OJY28" s="514" t="s">
        <v>1426</v>
      </c>
      <c r="OKG28" s="514" t="s">
        <v>1426</v>
      </c>
      <c r="OKO28" s="514" t="s">
        <v>1426</v>
      </c>
      <c r="OKW28" s="514" t="s">
        <v>1426</v>
      </c>
      <c r="OLE28" s="514" t="s">
        <v>1426</v>
      </c>
      <c r="OLM28" s="514" t="s">
        <v>1426</v>
      </c>
      <c r="OLU28" s="514" t="s">
        <v>1426</v>
      </c>
      <c r="OMC28" s="514" t="s">
        <v>1426</v>
      </c>
      <c r="OMK28" s="514" t="s">
        <v>1426</v>
      </c>
      <c r="OMS28" s="514" t="s">
        <v>1426</v>
      </c>
      <c r="ONA28" s="514" t="s">
        <v>1426</v>
      </c>
      <c r="ONI28" s="514" t="s">
        <v>1426</v>
      </c>
      <c r="ONQ28" s="514" t="s">
        <v>1426</v>
      </c>
      <c r="ONY28" s="514" t="s">
        <v>1426</v>
      </c>
      <c r="OOG28" s="514" t="s">
        <v>1426</v>
      </c>
      <c r="OOO28" s="514" t="s">
        <v>1426</v>
      </c>
      <c r="OOW28" s="514" t="s">
        <v>1426</v>
      </c>
      <c r="OPE28" s="514" t="s">
        <v>1426</v>
      </c>
      <c r="OPM28" s="514" t="s">
        <v>1426</v>
      </c>
      <c r="OPU28" s="514" t="s">
        <v>1426</v>
      </c>
      <c r="OQC28" s="514" t="s">
        <v>1426</v>
      </c>
      <c r="OQK28" s="514" t="s">
        <v>1426</v>
      </c>
      <c r="OQS28" s="514" t="s">
        <v>1426</v>
      </c>
      <c r="ORA28" s="514" t="s">
        <v>1426</v>
      </c>
      <c r="ORI28" s="514" t="s">
        <v>1426</v>
      </c>
      <c r="ORQ28" s="514" t="s">
        <v>1426</v>
      </c>
      <c r="ORY28" s="514" t="s">
        <v>1426</v>
      </c>
      <c r="OSG28" s="514" t="s">
        <v>1426</v>
      </c>
      <c r="OSO28" s="514" t="s">
        <v>1426</v>
      </c>
      <c r="OSW28" s="514" t="s">
        <v>1426</v>
      </c>
      <c r="OTE28" s="514" t="s">
        <v>1426</v>
      </c>
      <c r="OTM28" s="514" t="s">
        <v>1426</v>
      </c>
      <c r="OTU28" s="514" t="s">
        <v>1426</v>
      </c>
      <c r="OUC28" s="514" t="s">
        <v>1426</v>
      </c>
      <c r="OUK28" s="514" t="s">
        <v>1426</v>
      </c>
      <c r="OUS28" s="514" t="s">
        <v>1426</v>
      </c>
      <c r="OVA28" s="514" t="s">
        <v>1426</v>
      </c>
      <c r="OVI28" s="514" t="s">
        <v>1426</v>
      </c>
      <c r="OVQ28" s="514" t="s">
        <v>1426</v>
      </c>
      <c r="OVY28" s="514" t="s">
        <v>1426</v>
      </c>
      <c r="OWG28" s="514" t="s">
        <v>1426</v>
      </c>
      <c r="OWO28" s="514" t="s">
        <v>1426</v>
      </c>
      <c r="OWW28" s="514" t="s">
        <v>1426</v>
      </c>
      <c r="OXE28" s="514" t="s">
        <v>1426</v>
      </c>
      <c r="OXM28" s="514" t="s">
        <v>1426</v>
      </c>
      <c r="OXU28" s="514" t="s">
        <v>1426</v>
      </c>
      <c r="OYC28" s="514" t="s">
        <v>1426</v>
      </c>
      <c r="OYK28" s="514" t="s">
        <v>1426</v>
      </c>
      <c r="OYS28" s="514" t="s">
        <v>1426</v>
      </c>
      <c r="OZA28" s="514" t="s">
        <v>1426</v>
      </c>
      <c r="OZI28" s="514" t="s">
        <v>1426</v>
      </c>
      <c r="OZQ28" s="514" t="s">
        <v>1426</v>
      </c>
      <c r="OZY28" s="514" t="s">
        <v>1426</v>
      </c>
      <c r="PAG28" s="514" t="s">
        <v>1426</v>
      </c>
      <c r="PAO28" s="514" t="s">
        <v>1426</v>
      </c>
      <c r="PAW28" s="514" t="s">
        <v>1426</v>
      </c>
      <c r="PBE28" s="514" t="s">
        <v>1426</v>
      </c>
      <c r="PBM28" s="514" t="s">
        <v>1426</v>
      </c>
      <c r="PBU28" s="514" t="s">
        <v>1426</v>
      </c>
      <c r="PCC28" s="514" t="s">
        <v>1426</v>
      </c>
      <c r="PCK28" s="514" t="s">
        <v>1426</v>
      </c>
      <c r="PCS28" s="514" t="s">
        <v>1426</v>
      </c>
      <c r="PDA28" s="514" t="s">
        <v>1426</v>
      </c>
      <c r="PDI28" s="514" t="s">
        <v>1426</v>
      </c>
      <c r="PDQ28" s="514" t="s">
        <v>1426</v>
      </c>
      <c r="PDY28" s="514" t="s">
        <v>1426</v>
      </c>
      <c r="PEG28" s="514" t="s">
        <v>1426</v>
      </c>
      <c r="PEO28" s="514" t="s">
        <v>1426</v>
      </c>
      <c r="PEW28" s="514" t="s">
        <v>1426</v>
      </c>
      <c r="PFE28" s="514" t="s">
        <v>1426</v>
      </c>
      <c r="PFM28" s="514" t="s">
        <v>1426</v>
      </c>
      <c r="PFU28" s="514" t="s">
        <v>1426</v>
      </c>
      <c r="PGC28" s="514" t="s">
        <v>1426</v>
      </c>
      <c r="PGK28" s="514" t="s">
        <v>1426</v>
      </c>
      <c r="PGS28" s="514" t="s">
        <v>1426</v>
      </c>
      <c r="PHA28" s="514" t="s">
        <v>1426</v>
      </c>
      <c r="PHI28" s="514" t="s">
        <v>1426</v>
      </c>
      <c r="PHQ28" s="514" t="s">
        <v>1426</v>
      </c>
      <c r="PHY28" s="514" t="s">
        <v>1426</v>
      </c>
      <c r="PIG28" s="514" t="s">
        <v>1426</v>
      </c>
      <c r="PIO28" s="514" t="s">
        <v>1426</v>
      </c>
      <c r="PIW28" s="514" t="s">
        <v>1426</v>
      </c>
      <c r="PJE28" s="514" t="s">
        <v>1426</v>
      </c>
      <c r="PJM28" s="514" t="s">
        <v>1426</v>
      </c>
      <c r="PJU28" s="514" t="s">
        <v>1426</v>
      </c>
      <c r="PKC28" s="514" t="s">
        <v>1426</v>
      </c>
      <c r="PKK28" s="514" t="s">
        <v>1426</v>
      </c>
      <c r="PKS28" s="514" t="s">
        <v>1426</v>
      </c>
      <c r="PLA28" s="514" t="s">
        <v>1426</v>
      </c>
      <c r="PLI28" s="514" t="s">
        <v>1426</v>
      </c>
      <c r="PLQ28" s="514" t="s">
        <v>1426</v>
      </c>
      <c r="PLY28" s="514" t="s">
        <v>1426</v>
      </c>
      <c r="PMG28" s="514" t="s">
        <v>1426</v>
      </c>
      <c r="PMO28" s="514" t="s">
        <v>1426</v>
      </c>
      <c r="PMW28" s="514" t="s">
        <v>1426</v>
      </c>
      <c r="PNE28" s="514" t="s">
        <v>1426</v>
      </c>
      <c r="PNM28" s="514" t="s">
        <v>1426</v>
      </c>
      <c r="PNU28" s="514" t="s">
        <v>1426</v>
      </c>
      <c r="POC28" s="514" t="s">
        <v>1426</v>
      </c>
      <c r="POK28" s="514" t="s">
        <v>1426</v>
      </c>
      <c r="POS28" s="514" t="s">
        <v>1426</v>
      </c>
      <c r="PPA28" s="514" t="s">
        <v>1426</v>
      </c>
      <c r="PPI28" s="514" t="s">
        <v>1426</v>
      </c>
      <c r="PPQ28" s="514" t="s">
        <v>1426</v>
      </c>
      <c r="PPY28" s="514" t="s">
        <v>1426</v>
      </c>
      <c r="PQG28" s="514" t="s">
        <v>1426</v>
      </c>
      <c r="PQO28" s="514" t="s">
        <v>1426</v>
      </c>
      <c r="PQW28" s="514" t="s">
        <v>1426</v>
      </c>
      <c r="PRE28" s="514" t="s">
        <v>1426</v>
      </c>
      <c r="PRM28" s="514" t="s">
        <v>1426</v>
      </c>
      <c r="PRU28" s="514" t="s">
        <v>1426</v>
      </c>
      <c r="PSC28" s="514" t="s">
        <v>1426</v>
      </c>
      <c r="PSK28" s="514" t="s">
        <v>1426</v>
      </c>
      <c r="PSS28" s="514" t="s">
        <v>1426</v>
      </c>
      <c r="PTA28" s="514" t="s">
        <v>1426</v>
      </c>
      <c r="PTI28" s="514" t="s">
        <v>1426</v>
      </c>
      <c r="PTQ28" s="514" t="s">
        <v>1426</v>
      </c>
      <c r="PTY28" s="514" t="s">
        <v>1426</v>
      </c>
      <c r="PUG28" s="514" t="s">
        <v>1426</v>
      </c>
      <c r="PUO28" s="514" t="s">
        <v>1426</v>
      </c>
      <c r="PUW28" s="514" t="s">
        <v>1426</v>
      </c>
      <c r="PVE28" s="514" t="s">
        <v>1426</v>
      </c>
      <c r="PVM28" s="514" t="s">
        <v>1426</v>
      </c>
      <c r="PVU28" s="514" t="s">
        <v>1426</v>
      </c>
      <c r="PWC28" s="514" t="s">
        <v>1426</v>
      </c>
      <c r="PWK28" s="514" t="s">
        <v>1426</v>
      </c>
      <c r="PWS28" s="514" t="s">
        <v>1426</v>
      </c>
      <c r="PXA28" s="514" t="s">
        <v>1426</v>
      </c>
      <c r="PXI28" s="514" t="s">
        <v>1426</v>
      </c>
      <c r="PXQ28" s="514" t="s">
        <v>1426</v>
      </c>
      <c r="PXY28" s="514" t="s">
        <v>1426</v>
      </c>
      <c r="PYG28" s="514" t="s">
        <v>1426</v>
      </c>
      <c r="PYO28" s="514" t="s">
        <v>1426</v>
      </c>
      <c r="PYW28" s="514" t="s">
        <v>1426</v>
      </c>
      <c r="PZE28" s="514" t="s">
        <v>1426</v>
      </c>
      <c r="PZM28" s="514" t="s">
        <v>1426</v>
      </c>
      <c r="PZU28" s="514" t="s">
        <v>1426</v>
      </c>
      <c r="QAC28" s="514" t="s">
        <v>1426</v>
      </c>
      <c r="QAK28" s="514" t="s">
        <v>1426</v>
      </c>
      <c r="QAS28" s="514" t="s">
        <v>1426</v>
      </c>
      <c r="QBA28" s="514" t="s">
        <v>1426</v>
      </c>
      <c r="QBI28" s="514" t="s">
        <v>1426</v>
      </c>
      <c r="QBQ28" s="514" t="s">
        <v>1426</v>
      </c>
      <c r="QBY28" s="514" t="s">
        <v>1426</v>
      </c>
      <c r="QCG28" s="514" t="s">
        <v>1426</v>
      </c>
      <c r="QCO28" s="514" t="s">
        <v>1426</v>
      </c>
      <c r="QCW28" s="514" t="s">
        <v>1426</v>
      </c>
      <c r="QDE28" s="514" t="s">
        <v>1426</v>
      </c>
      <c r="QDM28" s="514" t="s">
        <v>1426</v>
      </c>
      <c r="QDU28" s="514" t="s">
        <v>1426</v>
      </c>
      <c r="QEC28" s="514" t="s">
        <v>1426</v>
      </c>
      <c r="QEK28" s="514" t="s">
        <v>1426</v>
      </c>
      <c r="QES28" s="514" t="s">
        <v>1426</v>
      </c>
      <c r="QFA28" s="514" t="s">
        <v>1426</v>
      </c>
      <c r="QFI28" s="514" t="s">
        <v>1426</v>
      </c>
      <c r="QFQ28" s="514" t="s">
        <v>1426</v>
      </c>
      <c r="QFY28" s="514" t="s">
        <v>1426</v>
      </c>
      <c r="QGG28" s="514" t="s">
        <v>1426</v>
      </c>
      <c r="QGO28" s="514" t="s">
        <v>1426</v>
      </c>
      <c r="QGW28" s="514" t="s">
        <v>1426</v>
      </c>
      <c r="QHE28" s="514" t="s">
        <v>1426</v>
      </c>
      <c r="QHM28" s="514" t="s">
        <v>1426</v>
      </c>
      <c r="QHU28" s="514" t="s">
        <v>1426</v>
      </c>
      <c r="QIC28" s="514" t="s">
        <v>1426</v>
      </c>
      <c r="QIK28" s="514" t="s">
        <v>1426</v>
      </c>
      <c r="QIS28" s="514" t="s">
        <v>1426</v>
      </c>
      <c r="QJA28" s="514" t="s">
        <v>1426</v>
      </c>
      <c r="QJI28" s="514" t="s">
        <v>1426</v>
      </c>
      <c r="QJQ28" s="514" t="s">
        <v>1426</v>
      </c>
      <c r="QJY28" s="514" t="s">
        <v>1426</v>
      </c>
      <c r="QKG28" s="514" t="s">
        <v>1426</v>
      </c>
      <c r="QKO28" s="514" t="s">
        <v>1426</v>
      </c>
      <c r="QKW28" s="514" t="s">
        <v>1426</v>
      </c>
      <c r="QLE28" s="514" t="s">
        <v>1426</v>
      </c>
      <c r="QLM28" s="514" t="s">
        <v>1426</v>
      </c>
      <c r="QLU28" s="514" t="s">
        <v>1426</v>
      </c>
      <c r="QMC28" s="514" t="s">
        <v>1426</v>
      </c>
      <c r="QMK28" s="514" t="s">
        <v>1426</v>
      </c>
      <c r="QMS28" s="514" t="s">
        <v>1426</v>
      </c>
      <c r="QNA28" s="514" t="s">
        <v>1426</v>
      </c>
      <c r="QNI28" s="514" t="s">
        <v>1426</v>
      </c>
      <c r="QNQ28" s="514" t="s">
        <v>1426</v>
      </c>
      <c r="QNY28" s="514" t="s">
        <v>1426</v>
      </c>
      <c r="QOG28" s="514" t="s">
        <v>1426</v>
      </c>
      <c r="QOO28" s="514" t="s">
        <v>1426</v>
      </c>
      <c r="QOW28" s="514" t="s">
        <v>1426</v>
      </c>
      <c r="QPE28" s="514" t="s">
        <v>1426</v>
      </c>
      <c r="QPM28" s="514" t="s">
        <v>1426</v>
      </c>
      <c r="QPU28" s="514" t="s">
        <v>1426</v>
      </c>
      <c r="QQC28" s="514" t="s">
        <v>1426</v>
      </c>
      <c r="QQK28" s="514" t="s">
        <v>1426</v>
      </c>
      <c r="QQS28" s="514" t="s">
        <v>1426</v>
      </c>
      <c r="QRA28" s="514" t="s">
        <v>1426</v>
      </c>
      <c r="QRI28" s="514" t="s">
        <v>1426</v>
      </c>
      <c r="QRQ28" s="514" t="s">
        <v>1426</v>
      </c>
      <c r="QRY28" s="514" t="s">
        <v>1426</v>
      </c>
      <c r="QSG28" s="514" t="s">
        <v>1426</v>
      </c>
      <c r="QSO28" s="514" t="s">
        <v>1426</v>
      </c>
      <c r="QSW28" s="514" t="s">
        <v>1426</v>
      </c>
      <c r="QTE28" s="514" t="s">
        <v>1426</v>
      </c>
      <c r="QTM28" s="514" t="s">
        <v>1426</v>
      </c>
      <c r="QTU28" s="514" t="s">
        <v>1426</v>
      </c>
      <c r="QUC28" s="514" t="s">
        <v>1426</v>
      </c>
      <c r="QUK28" s="514" t="s">
        <v>1426</v>
      </c>
      <c r="QUS28" s="514" t="s">
        <v>1426</v>
      </c>
      <c r="QVA28" s="514" t="s">
        <v>1426</v>
      </c>
      <c r="QVI28" s="514" t="s">
        <v>1426</v>
      </c>
      <c r="QVQ28" s="514" t="s">
        <v>1426</v>
      </c>
      <c r="QVY28" s="514" t="s">
        <v>1426</v>
      </c>
      <c r="QWG28" s="514" t="s">
        <v>1426</v>
      </c>
      <c r="QWO28" s="514" t="s">
        <v>1426</v>
      </c>
      <c r="QWW28" s="514" t="s">
        <v>1426</v>
      </c>
      <c r="QXE28" s="514" t="s">
        <v>1426</v>
      </c>
      <c r="QXM28" s="514" t="s">
        <v>1426</v>
      </c>
      <c r="QXU28" s="514" t="s">
        <v>1426</v>
      </c>
      <c r="QYC28" s="514" t="s">
        <v>1426</v>
      </c>
      <c r="QYK28" s="514" t="s">
        <v>1426</v>
      </c>
      <c r="QYS28" s="514" t="s">
        <v>1426</v>
      </c>
      <c r="QZA28" s="514" t="s">
        <v>1426</v>
      </c>
      <c r="QZI28" s="514" t="s">
        <v>1426</v>
      </c>
      <c r="QZQ28" s="514" t="s">
        <v>1426</v>
      </c>
      <c r="QZY28" s="514" t="s">
        <v>1426</v>
      </c>
      <c r="RAG28" s="514" t="s">
        <v>1426</v>
      </c>
      <c r="RAO28" s="514" t="s">
        <v>1426</v>
      </c>
      <c r="RAW28" s="514" t="s">
        <v>1426</v>
      </c>
      <c r="RBE28" s="514" t="s">
        <v>1426</v>
      </c>
      <c r="RBM28" s="514" t="s">
        <v>1426</v>
      </c>
      <c r="RBU28" s="514" t="s">
        <v>1426</v>
      </c>
      <c r="RCC28" s="514" t="s">
        <v>1426</v>
      </c>
      <c r="RCK28" s="514" t="s">
        <v>1426</v>
      </c>
      <c r="RCS28" s="514" t="s">
        <v>1426</v>
      </c>
      <c r="RDA28" s="514" t="s">
        <v>1426</v>
      </c>
      <c r="RDI28" s="514" t="s">
        <v>1426</v>
      </c>
      <c r="RDQ28" s="514" t="s">
        <v>1426</v>
      </c>
      <c r="RDY28" s="514" t="s">
        <v>1426</v>
      </c>
      <c r="REG28" s="514" t="s">
        <v>1426</v>
      </c>
      <c r="REO28" s="514" t="s">
        <v>1426</v>
      </c>
      <c r="REW28" s="514" t="s">
        <v>1426</v>
      </c>
      <c r="RFE28" s="514" t="s">
        <v>1426</v>
      </c>
      <c r="RFM28" s="514" t="s">
        <v>1426</v>
      </c>
      <c r="RFU28" s="514" t="s">
        <v>1426</v>
      </c>
      <c r="RGC28" s="514" t="s">
        <v>1426</v>
      </c>
      <c r="RGK28" s="514" t="s">
        <v>1426</v>
      </c>
      <c r="RGS28" s="514" t="s">
        <v>1426</v>
      </c>
      <c r="RHA28" s="514" t="s">
        <v>1426</v>
      </c>
      <c r="RHI28" s="514" t="s">
        <v>1426</v>
      </c>
      <c r="RHQ28" s="514" t="s">
        <v>1426</v>
      </c>
      <c r="RHY28" s="514" t="s">
        <v>1426</v>
      </c>
      <c r="RIG28" s="514" t="s">
        <v>1426</v>
      </c>
      <c r="RIO28" s="514" t="s">
        <v>1426</v>
      </c>
      <c r="RIW28" s="514" t="s">
        <v>1426</v>
      </c>
      <c r="RJE28" s="514" t="s">
        <v>1426</v>
      </c>
      <c r="RJM28" s="514" t="s">
        <v>1426</v>
      </c>
      <c r="RJU28" s="514" t="s">
        <v>1426</v>
      </c>
      <c r="RKC28" s="514" t="s">
        <v>1426</v>
      </c>
      <c r="RKK28" s="514" t="s">
        <v>1426</v>
      </c>
      <c r="RKS28" s="514" t="s">
        <v>1426</v>
      </c>
      <c r="RLA28" s="514" t="s">
        <v>1426</v>
      </c>
      <c r="RLI28" s="514" t="s">
        <v>1426</v>
      </c>
      <c r="RLQ28" s="514" t="s">
        <v>1426</v>
      </c>
      <c r="RLY28" s="514" t="s">
        <v>1426</v>
      </c>
      <c r="RMG28" s="514" t="s">
        <v>1426</v>
      </c>
      <c r="RMO28" s="514" t="s">
        <v>1426</v>
      </c>
      <c r="RMW28" s="514" t="s">
        <v>1426</v>
      </c>
      <c r="RNE28" s="514" t="s">
        <v>1426</v>
      </c>
      <c r="RNM28" s="514" t="s">
        <v>1426</v>
      </c>
      <c r="RNU28" s="514" t="s">
        <v>1426</v>
      </c>
      <c r="ROC28" s="514" t="s">
        <v>1426</v>
      </c>
      <c r="ROK28" s="514" t="s">
        <v>1426</v>
      </c>
      <c r="ROS28" s="514" t="s">
        <v>1426</v>
      </c>
      <c r="RPA28" s="514" t="s">
        <v>1426</v>
      </c>
      <c r="RPI28" s="514" t="s">
        <v>1426</v>
      </c>
      <c r="RPQ28" s="514" t="s">
        <v>1426</v>
      </c>
      <c r="RPY28" s="514" t="s">
        <v>1426</v>
      </c>
      <c r="RQG28" s="514" t="s">
        <v>1426</v>
      </c>
      <c r="RQO28" s="514" t="s">
        <v>1426</v>
      </c>
      <c r="RQW28" s="514" t="s">
        <v>1426</v>
      </c>
      <c r="RRE28" s="514" t="s">
        <v>1426</v>
      </c>
      <c r="RRM28" s="514" t="s">
        <v>1426</v>
      </c>
      <c r="RRU28" s="514" t="s">
        <v>1426</v>
      </c>
      <c r="RSC28" s="514" t="s">
        <v>1426</v>
      </c>
      <c r="RSK28" s="514" t="s">
        <v>1426</v>
      </c>
      <c r="RSS28" s="514" t="s">
        <v>1426</v>
      </c>
      <c r="RTA28" s="514" t="s">
        <v>1426</v>
      </c>
      <c r="RTI28" s="514" t="s">
        <v>1426</v>
      </c>
      <c r="RTQ28" s="514" t="s">
        <v>1426</v>
      </c>
      <c r="RTY28" s="514" t="s">
        <v>1426</v>
      </c>
      <c r="RUG28" s="514" t="s">
        <v>1426</v>
      </c>
      <c r="RUO28" s="514" t="s">
        <v>1426</v>
      </c>
      <c r="RUW28" s="514" t="s">
        <v>1426</v>
      </c>
      <c r="RVE28" s="514" t="s">
        <v>1426</v>
      </c>
      <c r="RVM28" s="514" t="s">
        <v>1426</v>
      </c>
      <c r="RVU28" s="514" t="s">
        <v>1426</v>
      </c>
      <c r="RWC28" s="514" t="s">
        <v>1426</v>
      </c>
      <c r="RWK28" s="514" t="s">
        <v>1426</v>
      </c>
      <c r="RWS28" s="514" t="s">
        <v>1426</v>
      </c>
      <c r="RXA28" s="514" t="s">
        <v>1426</v>
      </c>
      <c r="RXI28" s="514" t="s">
        <v>1426</v>
      </c>
      <c r="RXQ28" s="514" t="s">
        <v>1426</v>
      </c>
      <c r="RXY28" s="514" t="s">
        <v>1426</v>
      </c>
      <c r="RYG28" s="514" t="s">
        <v>1426</v>
      </c>
      <c r="RYO28" s="514" t="s">
        <v>1426</v>
      </c>
      <c r="RYW28" s="514" t="s">
        <v>1426</v>
      </c>
      <c r="RZE28" s="514" t="s">
        <v>1426</v>
      </c>
      <c r="RZM28" s="514" t="s">
        <v>1426</v>
      </c>
      <c r="RZU28" s="514" t="s">
        <v>1426</v>
      </c>
      <c r="SAC28" s="514" t="s">
        <v>1426</v>
      </c>
      <c r="SAK28" s="514" t="s">
        <v>1426</v>
      </c>
      <c r="SAS28" s="514" t="s">
        <v>1426</v>
      </c>
      <c r="SBA28" s="514" t="s">
        <v>1426</v>
      </c>
      <c r="SBI28" s="514" t="s">
        <v>1426</v>
      </c>
      <c r="SBQ28" s="514" t="s">
        <v>1426</v>
      </c>
      <c r="SBY28" s="514" t="s">
        <v>1426</v>
      </c>
      <c r="SCG28" s="514" t="s">
        <v>1426</v>
      </c>
      <c r="SCO28" s="514" t="s">
        <v>1426</v>
      </c>
      <c r="SCW28" s="514" t="s">
        <v>1426</v>
      </c>
      <c r="SDE28" s="514" t="s">
        <v>1426</v>
      </c>
      <c r="SDM28" s="514" t="s">
        <v>1426</v>
      </c>
      <c r="SDU28" s="514" t="s">
        <v>1426</v>
      </c>
      <c r="SEC28" s="514" t="s">
        <v>1426</v>
      </c>
      <c r="SEK28" s="514" t="s">
        <v>1426</v>
      </c>
      <c r="SES28" s="514" t="s">
        <v>1426</v>
      </c>
      <c r="SFA28" s="514" t="s">
        <v>1426</v>
      </c>
      <c r="SFI28" s="514" t="s">
        <v>1426</v>
      </c>
      <c r="SFQ28" s="514" t="s">
        <v>1426</v>
      </c>
      <c r="SFY28" s="514" t="s">
        <v>1426</v>
      </c>
      <c r="SGG28" s="514" t="s">
        <v>1426</v>
      </c>
      <c r="SGO28" s="514" t="s">
        <v>1426</v>
      </c>
      <c r="SGW28" s="514" t="s">
        <v>1426</v>
      </c>
      <c r="SHE28" s="514" t="s">
        <v>1426</v>
      </c>
      <c r="SHM28" s="514" t="s">
        <v>1426</v>
      </c>
      <c r="SHU28" s="514" t="s">
        <v>1426</v>
      </c>
      <c r="SIC28" s="514" t="s">
        <v>1426</v>
      </c>
      <c r="SIK28" s="514" t="s">
        <v>1426</v>
      </c>
      <c r="SIS28" s="514" t="s">
        <v>1426</v>
      </c>
      <c r="SJA28" s="514" t="s">
        <v>1426</v>
      </c>
      <c r="SJI28" s="514" t="s">
        <v>1426</v>
      </c>
      <c r="SJQ28" s="514" t="s">
        <v>1426</v>
      </c>
      <c r="SJY28" s="514" t="s">
        <v>1426</v>
      </c>
      <c r="SKG28" s="514" t="s">
        <v>1426</v>
      </c>
      <c r="SKO28" s="514" t="s">
        <v>1426</v>
      </c>
      <c r="SKW28" s="514" t="s">
        <v>1426</v>
      </c>
      <c r="SLE28" s="514" t="s">
        <v>1426</v>
      </c>
      <c r="SLM28" s="514" t="s">
        <v>1426</v>
      </c>
      <c r="SLU28" s="514" t="s">
        <v>1426</v>
      </c>
      <c r="SMC28" s="514" t="s">
        <v>1426</v>
      </c>
      <c r="SMK28" s="514" t="s">
        <v>1426</v>
      </c>
      <c r="SMS28" s="514" t="s">
        <v>1426</v>
      </c>
      <c r="SNA28" s="514" t="s">
        <v>1426</v>
      </c>
      <c r="SNI28" s="514" t="s">
        <v>1426</v>
      </c>
      <c r="SNQ28" s="514" t="s">
        <v>1426</v>
      </c>
      <c r="SNY28" s="514" t="s">
        <v>1426</v>
      </c>
      <c r="SOG28" s="514" t="s">
        <v>1426</v>
      </c>
      <c r="SOO28" s="514" t="s">
        <v>1426</v>
      </c>
      <c r="SOW28" s="514" t="s">
        <v>1426</v>
      </c>
      <c r="SPE28" s="514" t="s">
        <v>1426</v>
      </c>
      <c r="SPM28" s="514" t="s">
        <v>1426</v>
      </c>
      <c r="SPU28" s="514" t="s">
        <v>1426</v>
      </c>
      <c r="SQC28" s="514" t="s">
        <v>1426</v>
      </c>
      <c r="SQK28" s="514" t="s">
        <v>1426</v>
      </c>
      <c r="SQS28" s="514" t="s">
        <v>1426</v>
      </c>
      <c r="SRA28" s="514" t="s">
        <v>1426</v>
      </c>
      <c r="SRI28" s="514" t="s">
        <v>1426</v>
      </c>
      <c r="SRQ28" s="514" t="s">
        <v>1426</v>
      </c>
      <c r="SRY28" s="514" t="s">
        <v>1426</v>
      </c>
      <c r="SSG28" s="514" t="s">
        <v>1426</v>
      </c>
      <c r="SSO28" s="514" t="s">
        <v>1426</v>
      </c>
      <c r="SSW28" s="514" t="s">
        <v>1426</v>
      </c>
      <c r="STE28" s="514" t="s">
        <v>1426</v>
      </c>
      <c r="STM28" s="514" t="s">
        <v>1426</v>
      </c>
      <c r="STU28" s="514" t="s">
        <v>1426</v>
      </c>
      <c r="SUC28" s="514" t="s">
        <v>1426</v>
      </c>
      <c r="SUK28" s="514" t="s">
        <v>1426</v>
      </c>
      <c r="SUS28" s="514" t="s">
        <v>1426</v>
      </c>
      <c r="SVA28" s="514" t="s">
        <v>1426</v>
      </c>
      <c r="SVI28" s="514" t="s">
        <v>1426</v>
      </c>
      <c r="SVQ28" s="514" t="s">
        <v>1426</v>
      </c>
      <c r="SVY28" s="514" t="s">
        <v>1426</v>
      </c>
      <c r="SWG28" s="514" t="s">
        <v>1426</v>
      </c>
      <c r="SWO28" s="514" t="s">
        <v>1426</v>
      </c>
      <c r="SWW28" s="514" t="s">
        <v>1426</v>
      </c>
      <c r="SXE28" s="514" t="s">
        <v>1426</v>
      </c>
      <c r="SXM28" s="514" t="s">
        <v>1426</v>
      </c>
      <c r="SXU28" s="514" t="s">
        <v>1426</v>
      </c>
      <c r="SYC28" s="514" t="s">
        <v>1426</v>
      </c>
      <c r="SYK28" s="514" t="s">
        <v>1426</v>
      </c>
      <c r="SYS28" s="514" t="s">
        <v>1426</v>
      </c>
      <c r="SZA28" s="514" t="s">
        <v>1426</v>
      </c>
      <c r="SZI28" s="514" t="s">
        <v>1426</v>
      </c>
      <c r="SZQ28" s="514" t="s">
        <v>1426</v>
      </c>
      <c r="SZY28" s="514" t="s">
        <v>1426</v>
      </c>
      <c r="TAG28" s="514" t="s">
        <v>1426</v>
      </c>
      <c r="TAO28" s="514" t="s">
        <v>1426</v>
      </c>
      <c r="TAW28" s="514" t="s">
        <v>1426</v>
      </c>
      <c r="TBE28" s="514" t="s">
        <v>1426</v>
      </c>
      <c r="TBM28" s="514" t="s">
        <v>1426</v>
      </c>
      <c r="TBU28" s="514" t="s">
        <v>1426</v>
      </c>
      <c r="TCC28" s="514" t="s">
        <v>1426</v>
      </c>
      <c r="TCK28" s="514" t="s">
        <v>1426</v>
      </c>
      <c r="TCS28" s="514" t="s">
        <v>1426</v>
      </c>
      <c r="TDA28" s="514" t="s">
        <v>1426</v>
      </c>
      <c r="TDI28" s="514" t="s">
        <v>1426</v>
      </c>
      <c r="TDQ28" s="514" t="s">
        <v>1426</v>
      </c>
      <c r="TDY28" s="514" t="s">
        <v>1426</v>
      </c>
      <c r="TEG28" s="514" t="s">
        <v>1426</v>
      </c>
      <c r="TEO28" s="514" t="s">
        <v>1426</v>
      </c>
      <c r="TEW28" s="514" t="s">
        <v>1426</v>
      </c>
      <c r="TFE28" s="514" t="s">
        <v>1426</v>
      </c>
      <c r="TFM28" s="514" t="s">
        <v>1426</v>
      </c>
      <c r="TFU28" s="514" t="s">
        <v>1426</v>
      </c>
      <c r="TGC28" s="514" t="s">
        <v>1426</v>
      </c>
      <c r="TGK28" s="514" t="s">
        <v>1426</v>
      </c>
      <c r="TGS28" s="514" t="s">
        <v>1426</v>
      </c>
      <c r="THA28" s="514" t="s">
        <v>1426</v>
      </c>
      <c r="THI28" s="514" t="s">
        <v>1426</v>
      </c>
      <c r="THQ28" s="514" t="s">
        <v>1426</v>
      </c>
      <c r="THY28" s="514" t="s">
        <v>1426</v>
      </c>
      <c r="TIG28" s="514" t="s">
        <v>1426</v>
      </c>
      <c r="TIO28" s="514" t="s">
        <v>1426</v>
      </c>
      <c r="TIW28" s="514" t="s">
        <v>1426</v>
      </c>
      <c r="TJE28" s="514" t="s">
        <v>1426</v>
      </c>
      <c r="TJM28" s="514" t="s">
        <v>1426</v>
      </c>
      <c r="TJU28" s="514" t="s">
        <v>1426</v>
      </c>
      <c r="TKC28" s="514" t="s">
        <v>1426</v>
      </c>
      <c r="TKK28" s="514" t="s">
        <v>1426</v>
      </c>
      <c r="TKS28" s="514" t="s">
        <v>1426</v>
      </c>
      <c r="TLA28" s="514" t="s">
        <v>1426</v>
      </c>
      <c r="TLI28" s="514" t="s">
        <v>1426</v>
      </c>
      <c r="TLQ28" s="514" t="s">
        <v>1426</v>
      </c>
      <c r="TLY28" s="514" t="s">
        <v>1426</v>
      </c>
      <c r="TMG28" s="514" t="s">
        <v>1426</v>
      </c>
      <c r="TMO28" s="514" t="s">
        <v>1426</v>
      </c>
      <c r="TMW28" s="514" t="s">
        <v>1426</v>
      </c>
      <c r="TNE28" s="514" t="s">
        <v>1426</v>
      </c>
      <c r="TNM28" s="514" t="s">
        <v>1426</v>
      </c>
      <c r="TNU28" s="514" t="s">
        <v>1426</v>
      </c>
      <c r="TOC28" s="514" t="s">
        <v>1426</v>
      </c>
      <c r="TOK28" s="514" t="s">
        <v>1426</v>
      </c>
      <c r="TOS28" s="514" t="s">
        <v>1426</v>
      </c>
      <c r="TPA28" s="514" t="s">
        <v>1426</v>
      </c>
      <c r="TPI28" s="514" t="s">
        <v>1426</v>
      </c>
      <c r="TPQ28" s="514" t="s">
        <v>1426</v>
      </c>
      <c r="TPY28" s="514" t="s">
        <v>1426</v>
      </c>
      <c r="TQG28" s="514" t="s">
        <v>1426</v>
      </c>
      <c r="TQO28" s="514" t="s">
        <v>1426</v>
      </c>
      <c r="TQW28" s="514" t="s">
        <v>1426</v>
      </c>
      <c r="TRE28" s="514" t="s">
        <v>1426</v>
      </c>
      <c r="TRM28" s="514" t="s">
        <v>1426</v>
      </c>
      <c r="TRU28" s="514" t="s">
        <v>1426</v>
      </c>
      <c r="TSC28" s="514" t="s">
        <v>1426</v>
      </c>
      <c r="TSK28" s="514" t="s">
        <v>1426</v>
      </c>
      <c r="TSS28" s="514" t="s">
        <v>1426</v>
      </c>
      <c r="TTA28" s="514" t="s">
        <v>1426</v>
      </c>
      <c r="TTI28" s="514" t="s">
        <v>1426</v>
      </c>
      <c r="TTQ28" s="514" t="s">
        <v>1426</v>
      </c>
      <c r="TTY28" s="514" t="s">
        <v>1426</v>
      </c>
      <c r="TUG28" s="514" t="s">
        <v>1426</v>
      </c>
      <c r="TUO28" s="514" t="s">
        <v>1426</v>
      </c>
      <c r="TUW28" s="514" t="s">
        <v>1426</v>
      </c>
      <c r="TVE28" s="514" t="s">
        <v>1426</v>
      </c>
      <c r="TVM28" s="514" t="s">
        <v>1426</v>
      </c>
      <c r="TVU28" s="514" t="s">
        <v>1426</v>
      </c>
      <c r="TWC28" s="514" t="s">
        <v>1426</v>
      </c>
      <c r="TWK28" s="514" t="s">
        <v>1426</v>
      </c>
      <c r="TWS28" s="514" t="s">
        <v>1426</v>
      </c>
      <c r="TXA28" s="514" t="s">
        <v>1426</v>
      </c>
      <c r="TXI28" s="514" t="s">
        <v>1426</v>
      </c>
      <c r="TXQ28" s="514" t="s">
        <v>1426</v>
      </c>
      <c r="TXY28" s="514" t="s">
        <v>1426</v>
      </c>
      <c r="TYG28" s="514" t="s">
        <v>1426</v>
      </c>
      <c r="TYO28" s="514" t="s">
        <v>1426</v>
      </c>
      <c r="TYW28" s="514" t="s">
        <v>1426</v>
      </c>
      <c r="TZE28" s="514" t="s">
        <v>1426</v>
      </c>
      <c r="TZM28" s="514" t="s">
        <v>1426</v>
      </c>
      <c r="TZU28" s="514" t="s">
        <v>1426</v>
      </c>
      <c r="UAC28" s="514" t="s">
        <v>1426</v>
      </c>
      <c r="UAK28" s="514" t="s">
        <v>1426</v>
      </c>
      <c r="UAS28" s="514" t="s">
        <v>1426</v>
      </c>
      <c r="UBA28" s="514" t="s">
        <v>1426</v>
      </c>
      <c r="UBI28" s="514" t="s">
        <v>1426</v>
      </c>
      <c r="UBQ28" s="514" t="s">
        <v>1426</v>
      </c>
      <c r="UBY28" s="514" t="s">
        <v>1426</v>
      </c>
      <c r="UCG28" s="514" t="s">
        <v>1426</v>
      </c>
      <c r="UCO28" s="514" t="s">
        <v>1426</v>
      </c>
      <c r="UCW28" s="514" t="s">
        <v>1426</v>
      </c>
      <c r="UDE28" s="514" t="s">
        <v>1426</v>
      </c>
      <c r="UDM28" s="514" t="s">
        <v>1426</v>
      </c>
      <c r="UDU28" s="514" t="s">
        <v>1426</v>
      </c>
      <c r="UEC28" s="514" t="s">
        <v>1426</v>
      </c>
      <c r="UEK28" s="514" t="s">
        <v>1426</v>
      </c>
      <c r="UES28" s="514" t="s">
        <v>1426</v>
      </c>
      <c r="UFA28" s="514" t="s">
        <v>1426</v>
      </c>
      <c r="UFI28" s="514" t="s">
        <v>1426</v>
      </c>
      <c r="UFQ28" s="514" t="s">
        <v>1426</v>
      </c>
      <c r="UFY28" s="514" t="s">
        <v>1426</v>
      </c>
      <c r="UGG28" s="514" t="s">
        <v>1426</v>
      </c>
      <c r="UGO28" s="514" t="s">
        <v>1426</v>
      </c>
      <c r="UGW28" s="514" t="s">
        <v>1426</v>
      </c>
      <c r="UHE28" s="514" t="s">
        <v>1426</v>
      </c>
      <c r="UHM28" s="514" t="s">
        <v>1426</v>
      </c>
      <c r="UHU28" s="514" t="s">
        <v>1426</v>
      </c>
      <c r="UIC28" s="514" t="s">
        <v>1426</v>
      </c>
      <c r="UIK28" s="514" t="s">
        <v>1426</v>
      </c>
      <c r="UIS28" s="514" t="s">
        <v>1426</v>
      </c>
      <c r="UJA28" s="514" t="s">
        <v>1426</v>
      </c>
      <c r="UJI28" s="514" t="s">
        <v>1426</v>
      </c>
      <c r="UJQ28" s="514" t="s">
        <v>1426</v>
      </c>
      <c r="UJY28" s="514" t="s">
        <v>1426</v>
      </c>
      <c r="UKG28" s="514" t="s">
        <v>1426</v>
      </c>
      <c r="UKO28" s="514" t="s">
        <v>1426</v>
      </c>
      <c r="UKW28" s="514" t="s">
        <v>1426</v>
      </c>
      <c r="ULE28" s="514" t="s">
        <v>1426</v>
      </c>
      <c r="ULM28" s="514" t="s">
        <v>1426</v>
      </c>
      <c r="ULU28" s="514" t="s">
        <v>1426</v>
      </c>
      <c r="UMC28" s="514" t="s">
        <v>1426</v>
      </c>
      <c r="UMK28" s="514" t="s">
        <v>1426</v>
      </c>
      <c r="UMS28" s="514" t="s">
        <v>1426</v>
      </c>
      <c r="UNA28" s="514" t="s">
        <v>1426</v>
      </c>
      <c r="UNI28" s="514" t="s">
        <v>1426</v>
      </c>
      <c r="UNQ28" s="514" t="s">
        <v>1426</v>
      </c>
      <c r="UNY28" s="514" t="s">
        <v>1426</v>
      </c>
      <c r="UOG28" s="514" t="s">
        <v>1426</v>
      </c>
      <c r="UOO28" s="514" t="s">
        <v>1426</v>
      </c>
      <c r="UOW28" s="514" t="s">
        <v>1426</v>
      </c>
      <c r="UPE28" s="514" t="s">
        <v>1426</v>
      </c>
      <c r="UPM28" s="514" t="s">
        <v>1426</v>
      </c>
      <c r="UPU28" s="514" t="s">
        <v>1426</v>
      </c>
      <c r="UQC28" s="514" t="s">
        <v>1426</v>
      </c>
      <c r="UQK28" s="514" t="s">
        <v>1426</v>
      </c>
      <c r="UQS28" s="514" t="s">
        <v>1426</v>
      </c>
      <c r="URA28" s="514" t="s">
        <v>1426</v>
      </c>
      <c r="URI28" s="514" t="s">
        <v>1426</v>
      </c>
      <c r="URQ28" s="514" t="s">
        <v>1426</v>
      </c>
      <c r="URY28" s="514" t="s">
        <v>1426</v>
      </c>
      <c r="USG28" s="514" t="s">
        <v>1426</v>
      </c>
      <c r="USO28" s="514" t="s">
        <v>1426</v>
      </c>
      <c r="USW28" s="514" t="s">
        <v>1426</v>
      </c>
      <c r="UTE28" s="514" t="s">
        <v>1426</v>
      </c>
      <c r="UTM28" s="514" t="s">
        <v>1426</v>
      </c>
      <c r="UTU28" s="514" t="s">
        <v>1426</v>
      </c>
      <c r="UUC28" s="514" t="s">
        <v>1426</v>
      </c>
      <c r="UUK28" s="514" t="s">
        <v>1426</v>
      </c>
      <c r="UUS28" s="514" t="s">
        <v>1426</v>
      </c>
      <c r="UVA28" s="514" t="s">
        <v>1426</v>
      </c>
      <c r="UVI28" s="514" t="s">
        <v>1426</v>
      </c>
      <c r="UVQ28" s="514" t="s">
        <v>1426</v>
      </c>
      <c r="UVY28" s="514" t="s">
        <v>1426</v>
      </c>
      <c r="UWG28" s="514" t="s">
        <v>1426</v>
      </c>
      <c r="UWO28" s="514" t="s">
        <v>1426</v>
      </c>
      <c r="UWW28" s="514" t="s">
        <v>1426</v>
      </c>
      <c r="UXE28" s="514" t="s">
        <v>1426</v>
      </c>
      <c r="UXM28" s="514" t="s">
        <v>1426</v>
      </c>
      <c r="UXU28" s="514" t="s">
        <v>1426</v>
      </c>
      <c r="UYC28" s="514" t="s">
        <v>1426</v>
      </c>
      <c r="UYK28" s="514" t="s">
        <v>1426</v>
      </c>
      <c r="UYS28" s="514" t="s">
        <v>1426</v>
      </c>
      <c r="UZA28" s="514" t="s">
        <v>1426</v>
      </c>
      <c r="UZI28" s="514" t="s">
        <v>1426</v>
      </c>
      <c r="UZQ28" s="514" t="s">
        <v>1426</v>
      </c>
      <c r="UZY28" s="514" t="s">
        <v>1426</v>
      </c>
      <c r="VAG28" s="514" t="s">
        <v>1426</v>
      </c>
      <c r="VAO28" s="514" t="s">
        <v>1426</v>
      </c>
      <c r="VAW28" s="514" t="s">
        <v>1426</v>
      </c>
      <c r="VBE28" s="514" t="s">
        <v>1426</v>
      </c>
      <c r="VBM28" s="514" t="s">
        <v>1426</v>
      </c>
      <c r="VBU28" s="514" t="s">
        <v>1426</v>
      </c>
      <c r="VCC28" s="514" t="s">
        <v>1426</v>
      </c>
      <c r="VCK28" s="514" t="s">
        <v>1426</v>
      </c>
      <c r="VCS28" s="514" t="s">
        <v>1426</v>
      </c>
      <c r="VDA28" s="514" t="s">
        <v>1426</v>
      </c>
      <c r="VDI28" s="514" t="s">
        <v>1426</v>
      </c>
      <c r="VDQ28" s="514" t="s">
        <v>1426</v>
      </c>
      <c r="VDY28" s="514" t="s">
        <v>1426</v>
      </c>
      <c r="VEG28" s="514" t="s">
        <v>1426</v>
      </c>
      <c r="VEO28" s="514" t="s">
        <v>1426</v>
      </c>
      <c r="VEW28" s="514" t="s">
        <v>1426</v>
      </c>
      <c r="VFE28" s="514" t="s">
        <v>1426</v>
      </c>
      <c r="VFM28" s="514" t="s">
        <v>1426</v>
      </c>
      <c r="VFU28" s="514" t="s">
        <v>1426</v>
      </c>
      <c r="VGC28" s="514" t="s">
        <v>1426</v>
      </c>
      <c r="VGK28" s="514" t="s">
        <v>1426</v>
      </c>
      <c r="VGS28" s="514" t="s">
        <v>1426</v>
      </c>
      <c r="VHA28" s="514" t="s">
        <v>1426</v>
      </c>
      <c r="VHI28" s="514" t="s">
        <v>1426</v>
      </c>
      <c r="VHQ28" s="514" t="s">
        <v>1426</v>
      </c>
      <c r="VHY28" s="514" t="s">
        <v>1426</v>
      </c>
      <c r="VIG28" s="514" t="s">
        <v>1426</v>
      </c>
      <c r="VIO28" s="514" t="s">
        <v>1426</v>
      </c>
      <c r="VIW28" s="514" t="s">
        <v>1426</v>
      </c>
      <c r="VJE28" s="514" t="s">
        <v>1426</v>
      </c>
      <c r="VJM28" s="514" t="s">
        <v>1426</v>
      </c>
      <c r="VJU28" s="514" t="s">
        <v>1426</v>
      </c>
      <c r="VKC28" s="514" t="s">
        <v>1426</v>
      </c>
      <c r="VKK28" s="514" t="s">
        <v>1426</v>
      </c>
      <c r="VKS28" s="514" t="s">
        <v>1426</v>
      </c>
      <c r="VLA28" s="514" t="s">
        <v>1426</v>
      </c>
      <c r="VLI28" s="514" t="s">
        <v>1426</v>
      </c>
      <c r="VLQ28" s="514" t="s">
        <v>1426</v>
      </c>
      <c r="VLY28" s="514" t="s">
        <v>1426</v>
      </c>
      <c r="VMG28" s="514" t="s">
        <v>1426</v>
      </c>
      <c r="VMO28" s="514" t="s">
        <v>1426</v>
      </c>
      <c r="VMW28" s="514" t="s">
        <v>1426</v>
      </c>
      <c r="VNE28" s="514" t="s">
        <v>1426</v>
      </c>
      <c r="VNM28" s="514" t="s">
        <v>1426</v>
      </c>
      <c r="VNU28" s="514" t="s">
        <v>1426</v>
      </c>
      <c r="VOC28" s="514" t="s">
        <v>1426</v>
      </c>
      <c r="VOK28" s="514" t="s">
        <v>1426</v>
      </c>
      <c r="VOS28" s="514" t="s">
        <v>1426</v>
      </c>
      <c r="VPA28" s="514" t="s">
        <v>1426</v>
      </c>
      <c r="VPI28" s="514" t="s">
        <v>1426</v>
      </c>
      <c r="VPQ28" s="514" t="s">
        <v>1426</v>
      </c>
      <c r="VPY28" s="514" t="s">
        <v>1426</v>
      </c>
      <c r="VQG28" s="514" t="s">
        <v>1426</v>
      </c>
      <c r="VQO28" s="514" t="s">
        <v>1426</v>
      </c>
      <c r="VQW28" s="514" t="s">
        <v>1426</v>
      </c>
      <c r="VRE28" s="514" t="s">
        <v>1426</v>
      </c>
      <c r="VRM28" s="514" t="s">
        <v>1426</v>
      </c>
      <c r="VRU28" s="514" t="s">
        <v>1426</v>
      </c>
      <c r="VSC28" s="514" t="s">
        <v>1426</v>
      </c>
      <c r="VSK28" s="514" t="s">
        <v>1426</v>
      </c>
      <c r="VSS28" s="514" t="s">
        <v>1426</v>
      </c>
      <c r="VTA28" s="514" t="s">
        <v>1426</v>
      </c>
      <c r="VTI28" s="514" t="s">
        <v>1426</v>
      </c>
      <c r="VTQ28" s="514" t="s">
        <v>1426</v>
      </c>
      <c r="VTY28" s="514" t="s">
        <v>1426</v>
      </c>
      <c r="VUG28" s="514" t="s">
        <v>1426</v>
      </c>
      <c r="VUO28" s="514" t="s">
        <v>1426</v>
      </c>
      <c r="VUW28" s="514" t="s">
        <v>1426</v>
      </c>
      <c r="VVE28" s="514" t="s">
        <v>1426</v>
      </c>
      <c r="VVM28" s="514" t="s">
        <v>1426</v>
      </c>
      <c r="VVU28" s="514" t="s">
        <v>1426</v>
      </c>
      <c r="VWC28" s="514" t="s">
        <v>1426</v>
      </c>
      <c r="VWK28" s="514" t="s">
        <v>1426</v>
      </c>
      <c r="VWS28" s="514" t="s">
        <v>1426</v>
      </c>
      <c r="VXA28" s="514" t="s">
        <v>1426</v>
      </c>
      <c r="VXI28" s="514" t="s">
        <v>1426</v>
      </c>
      <c r="VXQ28" s="514" t="s">
        <v>1426</v>
      </c>
      <c r="VXY28" s="514" t="s">
        <v>1426</v>
      </c>
      <c r="VYG28" s="514" t="s">
        <v>1426</v>
      </c>
      <c r="VYO28" s="514" t="s">
        <v>1426</v>
      </c>
      <c r="VYW28" s="514" t="s">
        <v>1426</v>
      </c>
      <c r="VZE28" s="514" t="s">
        <v>1426</v>
      </c>
      <c r="VZM28" s="514" t="s">
        <v>1426</v>
      </c>
      <c r="VZU28" s="514" t="s">
        <v>1426</v>
      </c>
      <c r="WAC28" s="514" t="s">
        <v>1426</v>
      </c>
      <c r="WAK28" s="514" t="s">
        <v>1426</v>
      </c>
      <c r="WAS28" s="514" t="s">
        <v>1426</v>
      </c>
      <c r="WBA28" s="514" t="s">
        <v>1426</v>
      </c>
      <c r="WBI28" s="514" t="s">
        <v>1426</v>
      </c>
      <c r="WBQ28" s="514" t="s">
        <v>1426</v>
      </c>
      <c r="WBY28" s="514" t="s">
        <v>1426</v>
      </c>
      <c r="WCG28" s="514" t="s">
        <v>1426</v>
      </c>
      <c r="WCO28" s="514" t="s">
        <v>1426</v>
      </c>
      <c r="WCW28" s="514" t="s">
        <v>1426</v>
      </c>
      <c r="WDE28" s="514" t="s">
        <v>1426</v>
      </c>
      <c r="WDM28" s="514" t="s">
        <v>1426</v>
      </c>
      <c r="WDU28" s="514" t="s">
        <v>1426</v>
      </c>
      <c r="WEC28" s="514" t="s">
        <v>1426</v>
      </c>
      <c r="WEK28" s="514" t="s">
        <v>1426</v>
      </c>
      <c r="WES28" s="514" t="s">
        <v>1426</v>
      </c>
      <c r="WFA28" s="514" t="s">
        <v>1426</v>
      </c>
      <c r="WFI28" s="514" t="s">
        <v>1426</v>
      </c>
      <c r="WFQ28" s="514" t="s">
        <v>1426</v>
      </c>
      <c r="WFY28" s="514" t="s">
        <v>1426</v>
      </c>
      <c r="WGG28" s="514" t="s">
        <v>1426</v>
      </c>
      <c r="WGO28" s="514" t="s">
        <v>1426</v>
      </c>
      <c r="WGW28" s="514" t="s">
        <v>1426</v>
      </c>
      <c r="WHE28" s="514" t="s">
        <v>1426</v>
      </c>
      <c r="WHM28" s="514" t="s">
        <v>1426</v>
      </c>
      <c r="WHU28" s="514" t="s">
        <v>1426</v>
      </c>
      <c r="WIC28" s="514" t="s">
        <v>1426</v>
      </c>
      <c r="WIK28" s="514" t="s">
        <v>1426</v>
      </c>
      <c r="WIS28" s="514" t="s">
        <v>1426</v>
      </c>
      <c r="WJA28" s="514" t="s">
        <v>1426</v>
      </c>
      <c r="WJI28" s="514" t="s">
        <v>1426</v>
      </c>
      <c r="WJQ28" s="514" t="s">
        <v>1426</v>
      </c>
      <c r="WJY28" s="514" t="s">
        <v>1426</v>
      </c>
      <c r="WKG28" s="514" t="s">
        <v>1426</v>
      </c>
      <c r="WKO28" s="514" t="s">
        <v>1426</v>
      </c>
      <c r="WKW28" s="514" t="s">
        <v>1426</v>
      </c>
      <c r="WLE28" s="514" t="s">
        <v>1426</v>
      </c>
      <c r="WLM28" s="514" t="s">
        <v>1426</v>
      </c>
      <c r="WLU28" s="514" t="s">
        <v>1426</v>
      </c>
      <c r="WMC28" s="514" t="s">
        <v>1426</v>
      </c>
      <c r="WMK28" s="514" t="s">
        <v>1426</v>
      </c>
      <c r="WMS28" s="514" t="s">
        <v>1426</v>
      </c>
      <c r="WNA28" s="514" t="s">
        <v>1426</v>
      </c>
      <c r="WNI28" s="514" t="s">
        <v>1426</v>
      </c>
      <c r="WNQ28" s="514" t="s">
        <v>1426</v>
      </c>
      <c r="WNY28" s="514" t="s">
        <v>1426</v>
      </c>
      <c r="WOG28" s="514" t="s">
        <v>1426</v>
      </c>
      <c r="WOO28" s="514" t="s">
        <v>1426</v>
      </c>
      <c r="WOW28" s="514" t="s">
        <v>1426</v>
      </c>
      <c r="WPE28" s="514" t="s">
        <v>1426</v>
      </c>
      <c r="WPM28" s="514" t="s">
        <v>1426</v>
      </c>
      <c r="WPU28" s="514" t="s">
        <v>1426</v>
      </c>
      <c r="WQC28" s="514" t="s">
        <v>1426</v>
      </c>
      <c r="WQK28" s="514" t="s">
        <v>1426</v>
      </c>
      <c r="WQS28" s="514" t="s">
        <v>1426</v>
      </c>
      <c r="WRA28" s="514" t="s">
        <v>1426</v>
      </c>
      <c r="WRI28" s="514" t="s">
        <v>1426</v>
      </c>
      <c r="WRQ28" s="514" t="s">
        <v>1426</v>
      </c>
      <c r="WRY28" s="514" t="s">
        <v>1426</v>
      </c>
      <c r="WSG28" s="514" t="s">
        <v>1426</v>
      </c>
      <c r="WSO28" s="514" t="s">
        <v>1426</v>
      </c>
      <c r="WSW28" s="514" t="s">
        <v>1426</v>
      </c>
      <c r="WTE28" s="514" t="s">
        <v>1426</v>
      </c>
      <c r="WTM28" s="514" t="s">
        <v>1426</v>
      </c>
      <c r="WTU28" s="514" t="s">
        <v>1426</v>
      </c>
      <c r="WUC28" s="514" t="s">
        <v>1426</v>
      </c>
      <c r="WUK28" s="514" t="s">
        <v>1426</v>
      </c>
      <c r="WUS28" s="514" t="s">
        <v>1426</v>
      </c>
      <c r="WVA28" s="514" t="s">
        <v>1426</v>
      </c>
      <c r="WVI28" s="514" t="s">
        <v>1426</v>
      </c>
      <c r="WVQ28" s="514" t="s">
        <v>1426</v>
      </c>
      <c r="WVY28" s="514" t="s">
        <v>1426</v>
      </c>
      <c r="WWG28" s="514" t="s">
        <v>1426</v>
      </c>
      <c r="WWO28" s="514" t="s">
        <v>1426</v>
      </c>
      <c r="WWW28" s="514" t="s">
        <v>1426</v>
      </c>
      <c r="WXE28" s="514" t="s">
        <v>1426</v>
      </c>
      <c r="WXM28" s="514" t="s">
        <v>1426</v>
      </c>
      <c r="WXU28" s="514" t="s">
        <v>1426</v>
      </c>
      <c r="WYC28" s="514" t="s">
        <v>1426</v>
      </c>
      <c r="WYK28" s="514" t="s">
        <v>1426</v>
      </c>
      <c r="WYS28" s="514" t="s">
        <v>1426</v>
      </c>
      <c r="WZA28" s="514" t="s">
        <v>1426</v>
      </c>
      <c r="WZI28" s="514" t="s">
        <v>1426</v>
      </c>
      <c r="WZQ28" s="514" t="s">
        <v>1426</v>
      </c>
      <c r="WZY28" s="514" t="s">
        <v>1426</v>
      </c>
      <c r="XAG28" s="514" t="s">
        <v>1426</v>
      </c>
      <c r="XAO28" s="514" t="s">
        <v>1426</v>
      </c>
      <c r="XAW28" s="514" t="s">
        <v>1426</v>
      </c>
      <c r="XBE28" s="514" t="s">
        <v>1426</v>
      </c>
      <c r="XBM28" s="514" t="s">
        <v>1426</v>
      </c>
      <c r="XBU28" s="514" t="s">
        <v>1426</v>
      </c>
      <c r="XCC28" s="514" t="s">
        <v>1426</v>
      </c>
      <c r="XCK28" s="514" t="s">
        <v>1426</v>
      </c>
      <c r="XCS28" s="514" t="s">
        <v>1426</v>
      </c>
      <c r="XDA28" s="514" t="s">
        <v>1426</v>
      </c>
      <c r="XDI28" s="514" t="s">
        <v>1426</v>
      </c>
      <c r="XDQ28" s="514" t="s">
        <v>1426</v>
      </c>
      <c r="XDY28" s="514" t="s">
        <v>1426</v>
      </c>
      <c r="XEG28" s="514" t="s">
        <v>1426</v>
      </c>
      <c r="XEO28" s="514" t="s">
        <v>1426</v>
      </c>
      <c r="XEW28" s="514" t="s">
        <v>1426</v>
      </c>
    </row>
    <row r="29" spans="1:16384" ht="1.5" customHeight="1" x14ac:dyDescent="0.3">
      <c r="A29" s="738"/>
      <c r="B29" s="738"/>
      <c r="C29" s="739"/>
      <c r="D29" s="739"/>
      <c r="E29" s="739"/>
      <c r="F29" s="739"/>
      <c r="G29" s="739"/>
      <c r="H29" s="514"/>
      <c r="I29" s="707"/>
      <c r="J29" s="707"/>
      <c r="K29" s="707"/>
      <c r="L29" s="707"/>
      <c r="M29" s="707"/>
      <c r="N29" s="707"/>
      <c r="O29" s="707"/>
      <c r="P29" s="707"/>
      <c r="Q29" s="707"/>
    </row>
    <row r="30" spans="1:16384" ht="5.25" customHeight="1" x14ac:dyDescent="0.3">
      <c r="A30" s="738"/>
      <c r="B30" s="738"/>
      <c r="C30" s="739"/>
      <c r="D30" s="739"/>
      <c r="E30" s="739"/>
      <c r="F30" s="739"/>
      <c r="G30" s="739"/>
      <c r="H30" s="514"/>
      <c r="I30" s="707"/>
      <c r="J30" s="707"/>
      <c r="K30" s="707"/>
      <c r="L30" s="707"/>
      <c r="M30" s="707"/>
      <c r="N30" s="707"/>
      <c r="O30" s="707"/>
      <c r="P30" s="707"/>
      <c r="Q30" s="707"/>
    </row>
    <row r="31" spans="1:16384" ht="3.75" customHeight="1" x14ac:dyDescent="0.3">
      <c r="A31" s="738"/>
      <c r="B31" s="738"/>
      <c r="C31" s="739"/>
      <c r="D31" s="739"/>
      <c r="E31" s="739"/>
      <c r="F31" s="739"/>
      <c r="G31" s="739"/>
      <c r="H31" s="514"/>
      <c r="I31" s="707"/>
      <c r="J31" s="707"/>
      <c r="K31" s="707"/>
      <c r="L31" s="707"/>
      <c r="M31" s="707"/>
      <c r="N31" s="707"/>
      <c r="O31" s="707"/>
      <c r="P31" s="707"/>
      <c r="Q31" s="707"/>
    </row>
    <row r="32" spans="1:16384" ht="8.25" customHeight="1" x14ac:dyDescent="0.3">
      <c r="A32" s="740"/>
      <c r="B32" s="740"/>
      <c r="C32" s="740"/>
      <c r="D32" s="740"/>
      <c r="E32" s="740"/>
      <c r="F32" s="740"/>
      <c r="G32" s="740"/>
      <c r="H32" s="740"/>
      <c r="I32" s="707"/>
      <c r="J32" s="707"/>
      <c r="K32" s="707"/>
      <c r="L32" s="707"/>
      <c r="M32" s="707"/>
      <c r="N32" s="707"/>
      <c r="O32" s="707"/>
      <c r="P32" s="707"/>
      <c r="Q32" s="707"/>
    </row>
    <row r="33" spans="1:28" s="551" customFormat="1" ht="56.25" x14ac:dyDescent="0.3">
      <c r="A33" s="741" t="s">
        <v>1427</v>
      </c>
      <c r="B33" s="742" t="s">
        <v>1428</v>
      </c>
      <c r="C33" s="743" t="s">
        <v>1429</v>
      </c>
      <c r="D33" s="710" t="s">
        <v>1430</v>
      </c>
      <c r="E33" s="711" t="s">
        <v>1419</v>
      </c>
      <c r="F33" s="711" t="s">
        <v>1275</v>
      </c>
      <c r="G33" s="711" t="s">
        <v>1431</v>
      </c>
      <c r="H33" s="712" t="s">
        <v>1432</v>
      </c>
      <c r="I33" s="514"/>
      <c r="J33" s="514"/>
      <c r="K33" s="514"/>
      <c r="L33" s="514"/>
      <c r="M33" s="514"/>
      <c r="N33" s="514"/>
      <c r="O33" s="514"/>
      <c r="P33" s="514"/>
    </row>
    <row r="34" spans="1:28" s="551" customFormat="1" ht="15" x14ac:dyDescent="0.25">
      <c r="A34" s="744" t="s">
        <v>1127</v>
      </c>
      <c r="B34" s="745">
        <v>1100</v>
      </c>
      <c r="C34" s="746" t="s">
        <v>1132</v>
      </c>
      <c r="D34" s="747">
        <v>52387512.653530002</v>
      </c>
      <c r="E34" s="748">
        <v>363111.73999999993</v>
      </c>
      <c r="F34" s="748">
        <v>52750624.393530004</v>
      </c>
      <c r="G34" s="748">
        <v>25636215.889999982</v>
      </c>
      <c r="H34" s="749">
        <v>27114408.503530018</v>
      </c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</row>
    <row r="35" spans="1:28" ht="15" x14ac:dyDescent="0.25">
      <c r="A35" s="744"/>
      <c r="B35" s="745">
        <v>1200</v>
      </c>
      <c r="C35" s="746" t="s">
        <v>1133</v>
      </c>
      <c r="D35" s="750">
        <v>0</v>
      </c>
      <c r="E35" s="751">
        <v>40615</v>
      </c>
      <c r="F35" s="751">
        <v>40615</v>
      </c>
      <c r="G35" s="751">
        <v>40615</v>
      </c>
      <c r="H35" s="752">
        <v>0</v>
      </c>
      <c r="I35" s="514"/>
      <c r="J35" s="514"/>
      <c r="K35" s="514"/>
      <c r="L35" s="514"/>
      <c r="M35" s="514"/>
      <c r="N35" s="514"/>
    </row>
    <row r="36" spans="1:28" ht="15" x14ac:dyDescent="0.25">
      <c r="A36" s="744"/>
      <c r="B36" s="745">
        <v>1300</v>
      </c>
      <c r="C36" s="746" t="s">
        <v>1131</v>
      </c>
      <c r="D36" s="750">
        <v>17932659.412005503</v>
      </c>
      <c r="E36" s="751">
        <v>-285751.37999999995</v>
      </c>
      <c r="F36" s="751">
        <v>17646908.0320055</v>
      </c>
      <c r="G36" s="751">
        <v>1344802.3599999989</v>
      </c>
      <c r="H36" s="752">
        <v>16302105.672005503</v>
      </c>
      <c r="I36" s="514"/>
      <c r="J36" s="514"/>
      <c r="K36" s="514"/>
      <c r="L36" s="514"/>
      <c r="M36" s="514"/>
      <c r="N36" s="514"/>
    </row>
    <row r="37" spans="1:28" ht="15" x14ac:dyDescent="0.25">
      <c r="A37" s="744"/>
      <c r="B37" s="745">
        <v>1400</v>
      </c>
      <c r="C37" s="746" t="s">
        <v>1134</v>
      </c>
      <c r="D37" s="750">
        <v>11287720.577187467</v>
      </c>
      <c r="E37" s="751">
        <v>-392610.63000000006</v>
      </c>
      <c r="F37" s="751">
        <v>10895109.947187467</v>
      </c>
      <c r="G37" s="751">
        <v>4805105.4500000011</v>
      </c>
      <c r="H37" s="752">
        <v>6090004.4971874664</v>
      </c>
      <c r="I37" s="514"/>
      <c r="J37" s="514"/>
      <c r="K37" s="514"/>
      <c r="L37" s="514"/>
      <c r="M37" s="514"/>
      <c r="N37" s="514"/>
    </row>
    <row r="38" spans="1:28" ht="15" x14ac:dyDescent="0.25">
      <c r="A38" s="744"/>
      <c r="B38" s="745">
        <v>1500</v>
      </c>
      <c r="C38" s="746" t="s">
        <v>1128</v>
      </c>
      <c r="D38" s="750">
        <v>11926896.313576976</v>
      </c>
      <c r="E38" s="751">
        <v>438847.63</v>
      </c>
      <c r="F38" s="751">
        <v>12365743.943576975</v>
      </c>
      <c r="G38" s="751">
        <v>4046772.8999999994</v>
      </c>
      <c r="H38" s="752">
        <v>8318971.0435769754</v>
      </c>
      <c r="I38" s="514"/>
      <c r="J38" s="514"/>
      <c r="K38" s="514"/>
      <c r="L38" s="514"/>
      <c r="M38" s="514"/>
      <c r="N38" s="514"/>
    </row>
    <row r="39" spans="1:28" ht="15" x14ac:dyDescent="0.25">
      <c r="A39" s="744"/>
      <c r="B39" s="745">
        <v>1700</v>
      </c>
      <c r="C39" s="746" t="s">
        <v>1129</v>
      </c>
      <c r="D39" s="750">
        <v>2704779</v>
      </c>
      <c r="E39" s="751">
        <v>4543.4500000000007</v>
      </c>
      <c r="F39" s="751">
        <v>2709322.4499999997</v>
      </c>
      <c r="G39" s="751">
        <v>1300467.1599999997</v>
      </c>
      <c r="H39" s="752">
        <v>1408855.2900000003</v>
      </c>
      <c r="I39" s="514"/>
      <c r="J39" s="514"/>
      <c r="K39" s="514"/>
      <c r="L39" s="514"/>
      <c r="M39" s="514"/>
      <c r="N39" s="514"/>
    </row>
    <row r="40" spans="1:28" ht="15" x14ac:dyDescent="0.25">
      <c r="A40" s="744"/>
      <c r="B40" s="715">
        <v>1600</v>
      </c>
      <c r="C40" s="715" t="s">
        <v>1130</v>
      </c>
      <c r="D40" s="753">
        <v>3135428.0966000115</v>
      </c>
      <c r="E40" s="754">
        <v>0</v>
      </c>
      <c r="F40" s="754">
        <v>3135428.0966000115</v>
      </c>
      <c r="G40" s="754">
        <v>0</v>
      </c>
      <c r="H40" s="755">
        <v>3135428.0966000115</v>
      </c>
      <c r="I40" s="514"/>
      <c r="J40" s="514"/>
      <c r="K40" s="514"/>
      <c r="L40" s="514"/>
      <c r="M40" s="514"/>
      <c r="N40" s="514"/>
    </row>
    <row r="41" spans="1:28" ht="30" x14ac:dyDescent="0.25">
      <c r="A41" s="744" t="s">
        <v>1136</v>
      </c>
      <c r="B41" s="745">
        <v>2100</v>
      </c>
      <c r="C41" s="715" t="s">
        <v>1137</v>
      </c>
      <c r="D41" s="753">
        <v>160037</v>
      </c>
      <c r="E41" s="754">
        <v>-4382.41</v>
      </c>
      <c r="F41" s="754">
        <v>155654.59</v>
      </c>
      <c r="G41" s="754">
        <v>11055.86</v>
      </c>
      <c r="H41" s="755">
        <v>144598.72999999998</v>
      </c>
      <c r="I41" s="514"/>
      <c r="J41" s="514"/>
      <c r="K41" s="514"/>
      <c r="L41" s="514"/>
      <c r="M41" s="514"/>
      <c r="N41" s="514"/>
    </row>
    <row r="42" spans="1:28" ht="15" x14ac:dyDescent="0.25">
      <c r="A42" s="744"/>
      <c r="B42" s="745"/>
      <c r="C42" s="746" t="s">
        <v>1140</v>
      </c>
      <c r="D42" s="750">
        <v>957841.14317408099</v>
      </c>
      <c r="E42" s="751">
        <v>246916.69</v>
      </c>
      <c r="F42" s="751">
        <v>1204757.8331740808</v>
      </c>
      <c r="G42" s="751">
        <v>592722.33999999973</v>
      </c>
      <c r="H42" s="752">
        <v>612035.49317408109</v>
      </c>
      <c r="I42" s="514"/>
      <c r="J42" s="514"/>
      <c r="K42" s="514"/>
      <c r="L42" s="514"/>
      <c r="M42" s="514"/>
      <c r="N42" s="514"/>
    </row>
    <row r="43" spans="1:28" ht="15" x14ac:dyDescent="0.25">
      <c r="A43" s="744"/>
      <c r="B43" s="745">
        <v>2200</v>
      </c>
      <c r="C43" s="746" t="s">
        <v>1137</v>
      </c>
      <c r="D43" s="750">
        <v>286893.66715031513</v>
      </c>
      <c r="E43" s="751">
        <v>-427.7</v>
      </c>
      <c r="F43" s="751">
        <v>286465.96715031512</v>
      </c>
      <c r="G43" s="751">
        <v>178724.35</v>
      </c>
      <c r="H43" s="752">
        <v>107741.61715031513</v>
      </c>
      <c r="I43" s="514"/>
      <c r="J43" s="514"/>
      <c r="K43" s="514"/>
      <c r="L43" s="514"/>
      <c r="M43" s="514"/>
      <c r="N43" s="514"/>
    </row>
    <row r="44" spans="1:28" ht="15" x14ac:dyDescent="0.25">
      <c r="A44" s="744"/>
      <c r="B44" s="745">
        <v>2400</v>
      </c>
      <c r="C44" s="746" t="s">
        <v>1141</v>
      </c>
      <c r="D44" s="750">
        <v>767450.94357547897</v>
      </c>
      <c r="E44" s="751">
        <v>-296.21000000000276</v>
      </c>
      <c r="F44" s="751">
        <v>767154.73357547889</v>
      </c>
      <c r="G44" s="751">
        <v>409510.63000000006</v>
      </c>
      <c r="H44" s="752">
        <v>357644.10357547889</v>
      </c>
      <c r="I44" s="514"/>
      <c r="J44" s="514"/>
      <c r="K44" s="514"/>
      <c r="L44" s="514"/>
      <c r="M44" s="514"/>
      <c r="N44" s="514"/>
    </row>
    <row r="45" spans="1:28" ht="15" x14ac:dyDescent="0.25">
      <c r="A45" s="744"/>
      <c r="B45" s="745">
        <v>2500</v>
      </c>
      <c r="C45" s="746" t="s">
        <v>1142</v>
      </c>
      <c r="D45" s="750">
        <v>298576.82381517353</v>
      </c>
      <c r="E45" s="751">
        <v>-17792.34</v>
      </c>
      <c r="F45" s="751">
        <v>280784.4838151735</v>
      </c>
      <c r="G45" s="751">
        <v>133500.46000000002</v>
      </c>
      <c r="H45" s="752">
        <v>147284.02381517351</v>
      </c>
      <c r="I45" s="514"/>
      <c r="J45" s="514"/>
      <c r="K45" s="514"/>
      <c r="L45" s="514"/>
      <c r="M45" s="514"/>
      <c r="N45" s="514"/>
    </row>
    <row r="46" spans="1:28" ht="15" x14ac:dyDescent="0.25">
      <c r="A46" s="744"/>
      <c r="B46" s="745">
        <v>2600</v>
      </c>
      <c r="C46" s="746" t="s">
        <v>1138</v>
      </c>
      <c r="D46" s="750">
        <v>1311802.6324649313</v>
      </c>
      <c r="E46" s="751">
        <v>0</v>
      </c>
      <c r="F46" s="751">
        <v>1311802.6324649313</v>
      </c>
      <c r="G46" s="751">
        <v>497826.9299999997</v>
      </c>
      <c r="H46" s="752">
        <v>813975.70246493176</v>
      </c>
      <c r="I46" s="514"/>
      <c r="J46" s="514"/>
      <c r="K46" s="514"/>
      <c r="L46" s="514"/>
      <c r="M46" s="514"/>
      <c r="N46" s="514"/>
    </row>
    <row r="47" spans="1:28" ht="15" x14ac:dyDescent="0.25">
      <c r="A47" s="744"/>
      <c r="B47" s="745">
        <v>2700</v>
      </c>
      <c r="C47" s="715" t="s">
        <v>1142</v>
      </c>
      <c r="D47" s="753">
        <v>134646.32691535354</v>
      </c>
      <c r="E47" s="754">
        <v>17792.34</v>
      </c>
      <c r="F47" s="754">
        <v>152438.66691535353</v>
      </c>
      <c r="G47" s="754">
        <v>116230.11</v>
      </c>
      <c r="H47" s="755">
        <v>36208.556915353533</v>
      </c>
      <c r="I47" s="514"/>
      <c r="J47" s="514"/>
      <c r="K47" s="514"/>
      <c r="L47" s="514"/>
      <c r="M47" s="514"/>
      <c r="N47" s="514"/>
    </row>
    <row r="48" spans="1:28" ht="15" x14ac:dyDescent="0.25">
      <c r="A48" s="744"/>
      <c r="B48" s="745">
        <v>2900</v>
      </c>
      <c r="C48" s="746" t="s">
        <v>1139</v>
      </c>
      <c r="D48" s="750">
        <v>183183.64838748911</v>
      </c>
      <c r="E48" s="751">
        <v>897823.2</v>
      </c>
      <c r="F48" s="751">
        <v>1081006.8483874891</v>
      </c>
      <c r="G48" s="751">
        <v>382148.51</v>
      </c>
      <c r="H48" s="752">
        <v>698858.3383874892</v>
      </c>
      <c r="I48" s="514"/>
      <c r="J48" s="514"/>
      <c r="K48" s="514"/>
      <c r="L48" s="514"/>
      <c r="M48" s="514"/>
      <c r="N48" s="514"/>
    </row>
    <row r="49" spans="1:14" ht="15" x14ac:dyDescent="0.25">
      <c r="A49" s="744"/>
      <c r="B49" s="715">
        <v>2401</v>
      </c>
      <c r="C49" s="715" t="s">
        <v>1141</v>
      </c>
      <c r="D49" s="753">
        <v>0</v>
      </c>
      <c r="E49" s="754">
        <v>1879.2</v>
      </c>
      <c r="F49" s="754">
        <v>1879.2</v>
      </c>
      <c r="G49" s="754">
        <v>1879.2</v>
      </c>
      <c r="H49" s="755">
        <v>0</v>
      </c>
      <c r="I49" s="514"/>
      <c r="J49" s="514"/>
      <c r="K49" s="514"/>
      <c r="L49" s="514"/>
      <c r="M49" s="514"/>
      <c r="N49" s="514"/>
    </row>
    <row r="50" spans="1:14" ht="15" x14ac:dyDescent="0.25">
      <c r="A50" s="744" t="s">
        <v>1144</v>
      </c>
      <c r="B50" s="745">
        <v>3100</v>
      </c>
      <c r="C50" s="746" t="s">
        <v>1147</v>
      </c>
      <c r="D50" s="750">
        <v>2496628.6677413261</v>
      </c>
      <c r="E50" s="751">
        <v>43671.6</v>
      </c>
      <c r="F50" s="751">
        <v>2540300.2677413267</v>
      </c>
      <c r="G50" s="751">
        <v>1373830.8600000229</v>
      </c>
      <c r="H50" s="752">
        <v>1166469.4077413031</v>
      </c>
      <c r="I50" s="514"/>
      <c r="J50" s="514"/>
      <c r="K50" s="514"/>
      <c r="L50" s="514"/>
      <c r="M50" s="514"/>
      <c r="N50" s="514"/>
    </row>
    <row r="51" spans="1:14" ht="15" x14ac:dyDescent="0.25">
      <c r="A51" s="744"/>
      <c r="B51" s="745">
        <v>3200</v>
      </c>
      <c r="C51" s="746" t="s">
        <v>1148</v>
      </c>
      <c r="D51" s="750">
        <v>843704.47281495063</v>
      </c>
      <c r="E51" s="751">
        <v>371500</v>
      </c>
      <c r="F51" s="751">
        <v>1215204.4728149506</v>
      </c>
      <c r="G51" s="751">
        <v>727970.71</v>
      </c>
      <c r="H51" s="752">
        <v>487233.76281495066</v>
      </c>
      <c r="I51" s="514"/>
      <c r="J51" s="514"/>
      <c r="K51" s="514"/>
      <c r="L51" s="514"/>
      <c r="M51" s="514"/>
      <c r="N51" s="514"/>
    </row>
    <row r="52" spans="1:14" ht="15" x14ac:dyDescent="0.25">
      <c r="A52" s="744"/>
      <c r="B52" s="745">
        <v>3300</v>
      </c>
      <c r="C52" s="746" t="s">
        <v>1154</v>
      </c>
      <c r="D52" s="750">
        <v>10399653.877072006</v>
      </c>
      <c r="E52" s="751">
        <v>264964.34999999998</v>
      </c>
      <c r="F52" s="751">
        <v>10664618.227072008</v>
      </c>
      <c r="G52" s="751">
        <v>5812170.0399999833</v>
      </c>
      <c r="H52" s="752">
        <v>4852448.1870720219</v>
      </c>
      <c r="I52" s="514"/>
      <c r="J52" s="514"/>
      <c r="K52" s="514"/>
      <c r="L52" s="514"/>
      <c r="M52" s="514"/>
      <c r="N52" s="514"/>
    </row>
    <row r="53" spans="1:14" ht="15" x14ac:dyDescent="0.25">
      <c r="A53" s="744"/>
      <c r="B53" s="745">
        <v>3400</v>
      </c>
      <c r="C53" s="715" t="s">
        <v>1150</v>
      </c>
      <c r="D53" s="753"/>
      <c r="E53" s="754">
        <v>55500</v>
      </c>
      <c r="F53" s="754">
        <v>55500</v>
      </c>
      <c r="G53" s="754">
        <v>55500</v>
      </c>
      <c r="H53" s="755">
        <v>0</v>
      </c>
      <c r="I53" s="514"/>
      <c r="J53" s="514"/>
      <c r="K53" s="514"/>
      <c r="L53" s="514"/>
      <c r="M53" s="514"/>
      <c r="N53" s="514"/>
    </row>
    <row r="54" spans="1:14" ht="15" x14ac:dyDescent="0.25">
      <c r="A54" s="744"/>
      <c r="B54" s="745"/>
      <c r="C54" s="746" t="s">
        <v>1152</v>
      </c>
      <c r="D54" s="750">
        <v>524288.57067792839</v>
      </c>
      <c r="E54" s="751">
        <v>187180.56999999995</v>
      </c>
      <c r="F54" s="751">
        <v>711469.14067792834</v>
      </c>
      <c r="G54" s="751">
        <v>257158.2</v>
      </c>
      <c r="H54" s="752">
        <v>454310.94067792839</v>
      </c>
      <c r="I54" s="514"/>
      <c r="J54" s="514"/>
      <c r="K54" s="514"/>
      <c r="L54" s="514"/>
      <c r="M54" s="514"/>
      <c r="N54" s="514"/>
    </row>
    <row r="55" spans="1:14" ht="15" x14ac:dyDescent="0.25">
      <c r="A55" s="744"/>
      <c r="B55" s="745">
        <v>3500</v>
      </c>
      <c r="C55" s="746" t="s">
        <v>1150</v>
      </c>
      <c r="D55" s="750">
        <v>2786801.5231712135</v>
      </c>
      <c r="E55" s="751">
        <v>-1367.8099999999977</v>
      </c>
      <c r="F55" s="751">
        <v>2785433.7131712134</v>
      </c>
      <c r="G55" s="751">
        <v>1135264.4099999999</v>
      </c>
      <c r="H55" s="752">
        <v>1650169.3031712133</v>
      </c>
      <c r="I55" s="514"/>
      <c r="J55" s="514"/>
      <c r="K55" s="514"/>
      <c r="L55" s="514"/>
      <c r="M55" s="514"/>
      <c r="N55" s="514"/>
    </row>
    <row r="56" spans="1:14" ht="15" x14ac:dyDescent="0.25">
      <c r="A56" s="744"/>
      <c r="B56" s="745">
        <v>3600</v>
      </c>
      <c r="C56" s="746" t="s">
        <v>1149</v>
      </c>
      <c r="D56" s="750">
        <v>167464.99518948494</v>
      </c>
      <c r="E56" s="751">
        <v>0</v>
      </c>
      <c r="F56" s="751">
        <v>167464.99518948494</v>
      </c>
      <c r="G56" s="751">
        <v>73167.639999999985</v>
      </c>
      <c r="H56" s="752">
        <v>94297.355189484952</v>
      </c>
      <c r="I56" s="514"/>
      <c r="J56" s="514"/>
      <c r="K56" s="514"/>
      <c r="L56" s="514"/>
      <c r="M56" s="514"/>
      <c r="N56" s="514"/>
    </row>
    <row r="57" spans="1:14" ht="15" x14ac:dyDescent="0.25">
      <c r="A57" s="744"/>
      <c r="B57" s="745">
        <v>3700</v>
      </c>
      <c r="C57" s="746" t="s">
        <v>1151</v>
      </c>
      <c r="D57" s="750">
        <v>1077607.1941407875</v>
      </c>
      <c r="E57" s="751">
        <v>20795.660000000003</v>
      </c>
      <c r="F57" s="751">
        <v>1098402.8541407874</v>
      </c>
      <c r="G57" s="751">
        <v>663771.30000000005</v>
      </c>
      <c r="H57" s="752">
        <v>434631.55414078751</v>
      </c>
      <c r="I57" s="514"/>
      <c r="J57" s="514"/>
      <c r="K57" s="514"/>
      <c r="L57" s="514"/>
      <c r="M57" s="514"/>
      <c r="N57" s="514"/>
    </row>
    <row r="58" spans="1:14" ht="15" x14ac:dyDescent="0.25">
      <c r="A58" s="744"/>
      <c r="B58" s="745">
        <v>3800</v>
      </c>
      <c r="C58" s="746" t="s">
        <v>1153</v>
      </c>
      <c r="D58" s="750">
        <v>1591852.5673663456</v>
      </c>
      <c r="E58" s="751">
        <v>25838.1</v>
      </c>
      <c r="F58" s="751">
        <v>1617690.6673663456</v>
      </c>
      <c r="G58" s="751">
        <v>460928.36</v>
      </c>
      <c r="H58" s="752">
        <v>1156762.3073663455</v>
      </c>
      <c r="I58" s="514"/>
      <c r="J58" s="514"/>
      <c r="K58" s="514"/>
      <c r="L58" s="514"/>
      <c r="M58" s="514"/>
      <c r="N58" s="514"/>
    </row>
    <row r="59" spans="1:14" ht="15" x14ac:dyDescent="0.25">
      <c r="A59" s="744"/>
      <c r="B59" s="745">
        <v>3900</v>
      </c>
      <c r="C59" s="746" t="s">
        <v>1146</v>
      </c>
      <c r="D59" s="750">
        <v>2599812.5313881803</v>
      </c>
      <c r="E59" s="751">
        <v>8258.14</v>
      </c>
      <c r="F59" s="751">
        <v>2608070.67138818</v>
      </c>
      <c r="G59" s="751">
        <v>1302825.1100000001</v>
      </c>
      <c r="H59" s="752">
        <v>1305245.5613881801</v>
      </c>
      <c r="I59" s="514"/>
      <c r="J59" s="514"/>
      <c r="K59" s="514"/>
      <c r="L59" s="514"/>
      <c r="M59" s="514"/>
      <c r="N59" s="514"/>
    </row>
    <row r="60" spans="1:14" ht="15" x14ac:dyDescent="0.25">
      <c r="A60" s="744"/>
      <c r="B60" s="715">
        <v>5600</v>
      </c>
      <c r="C60" s="715" t="s">
        <v>1145</v>
      </c>
      <c r="D60" s="753"/>
      <c r="E60" s="754">
        <v>0</v>
      </c>
      <c r="F60" s="754">
        <v>0</v>
      </c>
      <c r="G60" s="754">
        <v>0</v>
      </c>
      <c r="H60" s="755">
        <v>0</v>
      </c>
      <c r="I60" s="514"/>
      <c r="J60" s="514"/>
      <c r="K60" s="514"/>
      <c r="L60" s="514"/>
      <c r="M60" s="514"/>
      <c r="N60" s="514"/>
    </row>
    <row r="61" spans="1:14" ht="30" x14ac:dyDescent="0.25">
      <c r="A61" s="744" t="s">
        <v>1162</v>
      </c>
      <c r="B61" s="745">
        <v>5100</v>
      </c>
      <c r="C61" s="746" t="s">
        <v>1164</v>
      </c>
      <c r="D61" s="750">
        <v>0</v>
      </c>
      <c r="E61" s="751">
        <v>4121247.4399999995</v>
      </c>
      <c r="F61" s="751">
        <v>4121247.4399999995</v>
      </c>
      <c r="G61" s="751">
        <v>2561242.9499999997</v>
      </c>
      <c r="H61" s="752">
        <v>1560004.49</v>
      </c>
      <c r="I61" s="514"/>
      <c r="J61" s="514"/>
      <c r="K61" s="514"/>
      <c r="L61" s="514"/>
      <c r="M61" s="514"/>
      <c r="N61" s="514"/>
    </row>
    <row r="62" spans="1:14" ht="15" x14ac:dyDescent="0.25">
      <c r="A62" s="744"/>
      <c r="B62" s="745">
        <v>5600</v>
      </c>
      <c r="C62" s="746" t="s">
        <v>1145</v>
      </c>
      <c r="D62" s="750">
        <v>0</v>
      </c>
      <c r="E62" s="751">
        <v>2506270</v>
      </c>
      <c r="F62" s="751">
        <v>2506270</v>
      </c>
      <c r="G62" s="751">
        <v>1324218.1400000001</v>
      </c>
      <c r="H62" s="752">
        <v>1182051.8599999999</v>
      </c>
      <c r="I62" s="514"/>
      <c r="J62" s="514"/>
      <c r="K62" s="514"/>
      <c r="L62" s="514"/>
      <c r="M62" s="514"/>
      <c r="N62" s="514"/>
    </row>
    <row r="63" spans="1:14" ht="15" x14ac:dyDescent="0.25">
      <c r="A63" s="744"/>
      <c r="B63" s="745">
        <v>5800</v>
      </c>
      <c r="C63" s="746" t="s">
        <v>1163</v>
      </c>
      <c r="D63" s="750">
        <v>0</v>
      </c>
      <c r="E63" s="751">
        <v>51576.12</v>
      </c>
      <c r="F63" s="751">
        <v>51576.12</v>
      </c>
      <c r="G63" s="751">
        <v>0</v>
      </c>
      <c r="H63" s="752">
        <v>51576.12</v>
      </c>
      <c r="I63" s="514"/>
      <c r="J63" s="514"/>
      <c r="K63" s="514"/>
      <c r="L63" s="514"/>
      <c r="M63" s="514"/>
      <c r="N63" s="514"/>
    </row>
    <row r="64" spans="1:14" ht="15" x14ac:dyDescent="0.25">
      <c r="A64" s="756" t="s">
        <v>1156</v>
      </c>
      <c r="B64" s="715">
        <v>4400</v>
      </c>
      <c r="C64" s="715" t="s">
        <v>1157</v>
      </c>
      <c r="D64" s="753">
        <v>3022307</v>
      </c>
      <c r="E64" s="754">
        <v>2814327.61</v>
      </c>
      <c r="F64" s="754">
        <v>5836634.6100000003</v>
      </c>
      <c r="G64" s="754">
        <v>1476825</v>
      </c>
      <c r="H64" s="755">
        <v>4359809.6099999994</v>
      </c>
      <c r="I64" s="514"/>
      <c r="J64" s="514"/>
      <c r="K64" s="514"/>
      <c r="L64" s="514"/>
      <c r="M64" s="514"/>
      <c r="N64" s="514"/>
    </row>
    <row r="65" spans="1:14" ht="15" x14ac:dyDescent="0.25">
      <c r="A65" s="756" t="s">
        <v>1159</v>
      </c>
      <c r="B65" s="715">
        <v>4500</v>
      </c>
      <c r="C65" s="715" t="s">
        <v>1160</v>
      </c>
      <c r="D65" s="753">
        <v>647298</v>
      </c>
      <c r="E65" s="754">
        <v>0</v>
      </c>
      <c r="F65" s="754">
        <v>647298</v>
      </c>
      <c r="G65" s="754">
        <v>178824</v>
      </c>
      <c r="H65" s="755">
        <v>468474</v>
      </c>
      <c r="I65" s="514"/>
      <c r="J65" s="514"/>
      <c r="K65" s="514"/>
      <c r="L65" s="514"/>
      <c r="M65" s="514"/>
      <c r="N65" s="514"/>
    </row>
    <row r="66" spans="1:14" ht="15" x14ac:dyDescent="0.25">
      <c r="A66" s="757" t="s">
        <v>1104</v>
      </c>
      <c r="B66" s="758"/>
      <c r="C66" s="758"/>
      <c r="D66" s="759">
        <v>129632847.637945</v>
      </c>
      <c r="E66" s="760">
        <v>11780030.359999998</v>
      </c>
      <c r="F66" s="760">
        <v>141412877.99794501</v>
      </c>
      <c r="G66" s="760">
        <v>56901273.869999982</v>
      </c>
      <c r="H66" s="761">
        <v>84511604.127945006</v>
      </c>
      <c r="I66" s="514"/>
      <c r="J66" s="514"/>
      <c r="K66" s="514"/>
      <c r="L66" s="514"/>
      <c r="M66" s="514"/>
      <c r="N66" s="514"/>
    </row>
    <row r="67" spans="1:14" ht="15" x14ac:dyDescent="0.25">
      <c r="A67"/>
      <c r="B67"/>
      <c r="C67"/>
      <c r="D67"/>
      <c r="E67"/>
      <c r="F67"/>
      <c r="G67"/>
      <c r="H67"/>
      <c r="I67" s="514"/>
      <c r="J67" s="514"/>
      <c r="K67" s="514"/>
      <c r="L67" s="514"/>
      <c r="M67" s="514"/>
      <c r="N67" s="514"/>
    </row>
    <row r="68" spans="1:14" ht="15" x14ac:dyDescent="0.25">
      <c r="A68"/>
      <c r="B68"/>
      <c r="C68"/>
      <c r="D68"/>
      <c r="E68"/>
      <c r="F68"/>
      <c r="G68"/>
      <c r="H68"/>
      <c r="I68" s="514"/>
      <c r="J68" s="514"/>
      <c r="K68" s="514"/>
      <c r="L68" s="514"/>
      <c r="M68" s="514"/>
      <c r="N68" s="514"/>
    </row>
    <row r="69" spans="1:14" ht="15" x14ac:dyDescent="0.25">
      <c r="A69"/>
      <c r="B69"/>
      <c r="C69"/>
      <c r="D69"/>
      <c r="E69"/>
      <c r="F69"/>
      <c r="G69"/>
      <c r="H69"/>
      <c r="I69" s="514"/>
      <c r="J69" s="514"/>
      <c r="K69" s="514"/>
      <c r="L69" s="514"/>
      <c r="M69" s="514"/>
      <c r="N69" s="514"/>
    </row>
    <row r="70" spans="1:14" ht="15" x14ac:dyDescent="0.25">
      <c r="A70"/>
      <c r="B70"/>
      <c r="C70"/>
      <c r="D70"/>
      <c r="E70"/>
      <c r="F70"/>
      <c r="G70"/>
      <c r="H70"/>
      <c r="I70" s="514"/>
      <c r="J70" s="514"/>
      <c r="K70" s="514"/>
      <c r="L70" s="514"/>
      <c r="M70" s="514"/>
      <c r="N70" s="514"/>
    </row>
    <row r="71" spans="1:14" x14ac:dyDescent="0.2">
      <c r="C71" s="514"/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1:14" x14ac:dyDescent="0.2"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1:14" x14ac:dyDescent="0.2">
      <c r="C73" s="514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</row>
    <row r="74" spans="1:14" x14ac:dyDescent="0.2"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</row>
    <row r="75" spans="1:14" x14ac:dyDescent="0.2">
      <c r="C75" s="514"/>
      <c r="D75" s="514"/>
      <c r="E75" s="514"/>
      <c r="F75" s="514"/>
      <c r="G75" s="514"/>
      <c r="H75" s="514"/>
      <c r="I75" s="514"/>
      <c r="J75" s="514"/>
      <c r="K75" s="514"/>
      <c r="L75" s="514"/>
      <c r="M75" s="514"/>
      <c r="N75" s="514"/>
    </row>
    <row r="76" spans="1:14" x14ac:dyDescent="0.2">
      <c r="C76" s="514"/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</row>
    <row r="77" spans="1:14" x14ac:dyDescent="0.2">
      <c r="C77" s="514"/>
      <c r="D77" s="514"/>
      <c r="E77" s="514"/>
      <c r="F77" s="514"/>
      <c r="G77" s="514"/>
      <c r="H77" s="514"/>
      <c r="I77" s="514"/>
      <c r="J77" s="514"/>
      <c r="K77" s="514"/>
      <c r="L77" s="514"/>
      <c r="M77" s="514"/>
      <c r="N77" s="514"/>
    </row>
    <row r="78" spans="1:14" x14ac:dyDescent="0.2"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</row>
    <row r="79" spans="1:14" x14ac:dyDescent="0.2">
      <c r="C79" s="514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4"/>
    </row>
    <row r="80" spans="1:14" x14ac:dyDescent="0.2">
      <c r="C80" s="514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</row>
    <row r="81" spans="3:14" x14ac:dyDescent="0.2">
      <c r="C81" s="514"/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</row>
    <row r="82" spans="3:14" x14ac:dyDescent="0.2">
      <c r="C82" s="514"/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3:14" x14ac:dyDescent="0.2">
      <c r="C83" s="514"/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4" spans="3:14" x14ac:dyDescent="0.2">
      <c r="C84" s="514"/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</row>
    <row r="85" spans="3:14" x14ac:dyDescent="0.2">
      <c r="C85" s="514"/>
      <c r="D85" s="514"/>
      <c r="E85" s="514"/>
      <c r="F85" s="514"/>
      <c r="G85" s="514"/>
      <c r="H85" s="514"/>
      <c r="I85" s="514"/>
      <c r="J85" s="514"/>
      <c r="K85" s="514"/>
      <c r="L85" s="514"/>
      <c r="M85" s="514"/>
      <c r="N85" s="514"/>
    </row>
    <row r="86" spans="3:14" x14ac:dyDescent="0.2">
      <c r="C86" s="514"/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</row>
    <row r="87" spans="3:14" x14ac:dyDescent="0.2">
      <c r="C87" s="514"/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</row>
    <row r="88" spans="3:14" x14ac:dyDescent="0.2">
      <c r="C88" s="514"/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</row>
    <row r="89" spans="3:14" x14ac:dyDescent="0.2">
      <c r="C89" s="514"/>
      <c r="D89" s="514"/>
      <c r="E89" s="514"/>
      <c r="F89" s="514"/>
      <c r="G89" s="514"/>
      <c r="H89" s="514"/>
      <c r="I89" s="514"/>
      <c r="J89" s="514"/>
      <c r="K89" s="514"/>
      <c r="L89" s="514"/>
      <c r="M89" s="514"/>
      <c r="N89" s="514"/>
    </row>
    <row r="90" spans="3:14" x14ac:dyDescent="0.2">
      <c r="C90" s="514"/>
      <c r="D90" s="514"/>
      <c r="E90" s="514"/>
      <c r="F90" s="514"/>
      <c r="G90" s="514"/>
      <c r="H90" s="514"/>
      <c r="I90" s="514"/>
      <c r="J90" s="514"/>
      <c r="K90" s="514"/>
      <c r="L90" s="514"/>
      <c r="M90" s="514"/>
      <c r="N90" s="514"/>
    </row>
    <row r="91" spans="3:14" x14ac:dyDescent="0.2">
      <c r="C91" s="514"/>
      <c r="D91" s="514"/>
      <c r="E91" s="514"/>
      <c r="F91" s="514"/>
      <c r="G91" s="514"/>
      <c r="H91" s="514"/>
      <c r="I91" s="514"/>
      <c r="J91" s="514"/>
      <c r="K91" s="514"/>
      <c r="L91" s="514"/>
      <c r="M91" s="514"/>
      <c r="N91" s="514"/>
    </row>
    <row r="92" spans="3:14" x14ac:dyDescent="0.2">
      <c r="C92" s="514"/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</row>
    <row r="93" spans="3:14" x14ac:dyDescent="0.2">
      <c r="C93" s="514"/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</row>
    <row r="94" spans="3:14" x14ac:dyDescent="0.2">
      <c r="C94" s="514"/>
      <c r="D94" s="514"/>
      <c r="E94" s="514"/>
      <c r="F94" s="514"/>
      <c r="G94" s="514"/>
      <c r="H94" s="514"/>
      <c r="I94" s="514"/>
      <c r="J94" s="514"/>
      <c r="K94" s="514"/>
      <c r="L94" s="514"/>
      <c r="M94" s="514"/>
      <c r="N94" s="514"/>
    </row>
    <row r="95" spans="3:14" hidden="1" x14ac:dyDescent="0.2">
      <c r="C95" s="514"/>
      <c r="D95" s="514"/>
      <c r="E95" s="514"/>
      <c r="F95" s="514"/>
      <c r="G95" s="514"/>
      <c r="H95" s="514"/>
      <c r="I95" s="514"/>
      <c r="J95" s="514"/>
      <c r="K95" s="514"/>
      <c r="L95" s="514"/>
      <c r="M95" s="514"/>
      <c r="N95" s="514"/>
    </row>
    <row r="96" spans="3:14" x14ac:dyDescent="0.2">
      <c r="C96" s="514"/>
      <c r="D96" s="514"/>
      <c r="E96" s="514"/>
      <c r="F96" s="514"/>
      <c r="G96" s="514"/>
      <c r="H96" s="514"/>
      <c r="I96" s="514"/>
      <c r="J96" s="514"/>
      <c r="K96" s="514"/>
      <c r="L96" s="514"/>
      <c r="M96" s="514"/>
      <c r="N96" s="514"/>
    </row>
    <row r="97" spans="3:14" x14ac:dyDescent="0.2">
      <c r="C97" s="514"/>
      <c r="D97" s="514"/>
      <c r="E97" s="514"/>
      <c r="F97" s="514"/>
      <c r="G97" s="514"/>
      <c r="H97" s="514"/>
      <c r="I97" s="514"/>
      <c r="J97" s="514"/>
      <c r="K97" s="514"/>
      <c r="L97" s="514"/>
      <c r="M97" s="514"/>
      <c r="N97" s="514"/>
    </row>
    <row r="98" spans="3:14" x14ac:dyDescent="0.2">
      <c r="C98" s="514"/>
      <c r="D98" s="514"/>
      <c r="E98" s="514"/>
      <c r="F98" s="514"/>
      <c r="G98" s="514"/>
      <c r="H98" s="514"/>
      <c r="I98" s="514"/>
      <c r="J98" s="514"/>
      <c r="K98" s="514"/>
      <c r="L98" s="514"/>
      <c r="M98" s="514"/>
      <c r="N98" s="514"/>
    </row>
    <row r="99" spans="3:14" x14ac:dyDescent="0.2">
      <c r="C99" s="514"/>
      <c r="D99" s="514"/>
      <c r="E99" s="514"/>
      <c r="F99" s="514"/>
      <c r="G99" s="514"/>
      <c r="H99" s="514"/>
      <c r="I99" s="514"/>
      <c r="J99" s="514"/>
      <c r="K99" s="514"/>
      <c r="L99" s="514"/>
      <c r="M99" s="514"/>
      <c r="N99" s="514"/>
    </row>
    <row r="100" spans="3:14" hidden="1" x14ac:dyDescent="0.2">
      <c r="C100" s="514"/>
      <c r="D100" s="514"/>
      <c r="E100" s="514"/>
      <c r="F100" s="514"/>
      <c r="G100" s="514"/>
      <c r="H100" s="514"/>
      <c r="I100" s="514"/>
      <c r="J100" s="514"/>
      <c r="K100" s="514"/>
      <c r="L100" s="514"/>
      <c r="M100" s="514"/>
      <c r="N100" s="514"/>
    </row>
    <row r="101" spans="3:14" hidden="1" x14ac:dyDescent="0.2">
      <c r="C101" s="514"/>
      <c r="D101" s="514"/>
      <c r="E101" s="514"/>
      <c r="F101" s="514"/>
      <c r="G101" s="514"/>
      <c r="H101" s="514"/>
      <c r="I101" s="514"/>
      <c r="J101" s="514"/>
      <c r="K101" s="514"/>
      <c r="L101" s="514"/>
      <c r="M101" s="514"/>
      <c r="N101" s="514"/>
    </row>
    <row r="102" spans="3:14" x14ac:dyDescent="0.2">
      <c r="C102" s="514"/>
      <c r="D102" s="514"/>
      <c r="E102" s="514"/>
      <c r="F102" s="514"/>
      <c r="G102" s="514"/>
      <c r="H102" s="514"/>
      <c r="I102" s="514"/>
      <c r="J102" s="514"/>
      <c r="K102" s="514"/>
      <c r="L102" s="514"/>
      <c r="M102" s="514"/>
      <c r="N102" s="514"/>
    </row>
    <row r="103" spans="3:14" x14ac:dyDescent="0.2">
      <c r="C103" s="514"/>
      <c r="D103" s="514"/>
      <c r="E103" s="514"/>
      <c r="F103" s="514"/>
      <c r="G103" s="514"/>
      <c r="H103" s="514"/>
      <c r="I103" s="514"/>
      <c r="J103" s="514"/>
      <c r="K103" s="514"/>
      <c r="L103" s="514"/>
      <c r="M103" s="514"/>
      <c r="N103" s="514"/>
    </row>
    <row r="104" spans="3:14" x14ac:dyDescent="0.2">
      <c r="C104" s="514"/>
      <c r="D104" s="514"/>
      <c r="E104" s="514"/>
      <c r="F104" s="514"/>
      <c r="G104" s="514"/>
      <c r="H104" s="514"/>
      <c r="I104" s="514"/>
      <c r="J104" s="514"/>
      <c r="K104" s="514"/>
      <c r="L104" s="514"/>
      <c r="M104" s="514"/>
      <c r="N104" s="514"/>
    </row>
    <row r="105" spans="3:14" hidden="1" x14ac:dyDescent="0.2">
      <c r="C105" s="514"/>
      <c r="D105" s="514"/>
      <c r="E105" s="514"/>
      <c r="F105" s="514"/>
      <c r="G105" s="514"/>
      <c r="H105" s="514"/>
      <c r="I105" s="514"/>
      <c r="J105" s="514"/>
      <c r="K105" s="514"/>
      <c r="L105" s="514"/>
      <c r="M105" s="514"/>
      <c r="N105" s="514"/>
    </row>
    <row r="106" spans="3:14" hidden="1" x14ac:dyDescent="0.2">
      <c r="C106" s="514"/>
      <c r="D106" s="514"/>
      <c r="E106" s="514"/>
      <c r="F106" s="514"/>
      <c r="G106" s="514"/>
      <c r="H106" s="514"/>
      <c r="I106" s="514"/>
      <c r="J106" s="514"/>
      <c r="K106" s="514"/>
      <c r="L106" s="514"/>
      <c r="M106" s="514"/>
      <c r="N106" s="514"/>
    </row>
    <row r="107" spans="3:14" hidden="1" x14ac:dyDescent="0.2">
      <c r="C107" s="514"/>
      <c r="D107" s="514"/>
      <c r="E107" s="514"/>
      <c r="F107" s="514"/>
      <c r="G107" s="514"/>
      <c r="H107" s="514"/>
      <c r="I107" s="514"/>
      <c r="J107" s="514"/>
      <c r="K107" s="514"/>
      <c r="L107" s="514"/>
      <c r="M107" s="514"/>
      <c r="N107" s="514"/>
    </row>
    <row r="108" spans="3:14" hidden="1" x14ac:dyDescent="0.2">
      <c r="C108" s="514"/>
      <c r="D108" s="514"/>
      <c r="E108" s="514"/>
      <c r="F108" s="514"/>
      <c r="G108" s="514"/>
      <c r="H108" s="514"/>
      <c r="I108" s="514"/>
      <c r="J108" s="514"/>
      <c r="K108" s="514"/>
      <c r="L108" s="514"/>
      <c r="M108" s="514"/>
      <c r="N108" s="514"/>
    </row>
    <row r="109" spans="3:14" hidden="1" x14ac:dyDescent="0.2">
      <c r="C109" s="514"/>
      <c r="D109" s="514"/>
      <c r="E109" s="514"/>
      <c r="F109" s="514"/>
      <c r="G109" s="514"/>
      <c r="H109" s="514"/>
      <c r="I109" s="514"/>
      <c r="J109" s="514"/>
      <c r="K109" s="514"/>
      <c r="L109" s="514"/>
      <c r="M109" s="514"/>
      <c r="N109" s="514"/>
    </row>
    <row r="110" spans="3:14" x14ac:dyDescent="0.2">
      <c r="C110" s="514"/>
      <c r="D110" s="514"/>
      <c r="E110" s="514"/>
      <c r="F110" s="514"/>
      <c r="G110" s="514"/>
      <c r="H110" s="514"/>
      <c r="I110" s="514"/>
      <c r="J110" s="514"/>
      <c r="K110" s="514"/>
      <c r="L110" s="514"/>
      <c r="M110" s="514"/>
      <c r="N110" s="514"/>
    </row>
    <row r="111" spans="3:14" x14ac:dyDescent="0.2">
      <c r="C111" s="514"/>
      <c r="E111" s="514"/>
      <c r="F111" s="514"/>
      <c r="G111" s="514"/>
      <c r="H111" s="514"/>
      <c r="I111" s="514"/>
      <c r="J111" s="514"/>
      <c r="K111" s="514"/>
      <c r="L111" s="514"/>
      <c r="M111" s="514"/>
      <c r="N111" s="514"/>
    </row>
    <row r="112" spans="3:14" x14ac:dyDescent="0.2">
      <c r="C112" s="514"/>
      <c r="E112" s="514"/>
      <c r="F112" s="514"/>
      <c r="G112" s="514"/>
      <c r="H112" s="514"/>
      <c r="I112" s="514"/>
      <c r="J112" s="514"/>
      <c r="K112" s="514"/>
      <c r="L112" s="514"/>
      <c r="M112" s="514"/>
      <c r="N112" s="514"/>
    </row>
    <row r="113" spans="2:18" x14ac:dyDescent="0.2">
      <c r="C113" s="514"/>
      <c r="E113" s="514"/>
      <c r="F113" s="514"/>
      <c r="G113" s="514"/>
      <c r="H113" s="514"/>
      <c r="I113" s="514"/>
      <c r="J113" s="514"/>
      <c r="K113" s="514"/>
      <c r="L113" s="514"/>
      <c r="M113" s="514"/>
      <c r="N113" s="514"/>
    </row>
    <row r="114" spans="2:18" x14ac:dyDescent="0.2">
      <c r="C114" s="514"/>
      <c r="E114" s="514"/>
      <c r="F114" s="514"/>
      <c r="G114" s="514"/>
      <c r="H114" s="514"/>
      <c r="I114" s="514"/>
      <c r="J114" s="514"/>
      <c r="K114" s="514"/>
      <c r="L114" s="514"/>
      <c r="M114" s="514"/>
      <c r="N114" s="514"/>
    </row>
    <row r="115" spans="2:18" x14ac:dyDescent="0.2">
      <c r="C115" s="514"/>
      <c r="E115" s="514"/>
      <c r="F115" s="514"/>
      <c r="G115" s="514"/>
      <c r="H115" s="514"/>
      <c r="I115" s="514"/>
      <c r="J115" s="514"/>
      <c r="K115" s="514"/>
      <c r="L115" s="514"/>
      <c r="M115" s="514"/>
      <c r="N115" s="514"/>
    </row>
    <row r="116" spans="2:18" x14ac:dyDescent="0.2">
      <c r="C116" s="514"/>
      <c r="E116" s="514"/>
      <c r="F116" s="514"/>
      <c r="G116" s="514"/>
      <c r="H116" s="514"/>
      <c r="I116" s="514"/>
      <c r="J116" s="514"/>
      <c r="K116" s="514"/>
      <c r="L116" s="514"/>
      <c r="M116" s="514"/>
      <c r="N116" s="514"/>
    </row>
    <row r="117" spans="2:18" x14ac:dyDescent="0.2">
      <c r="C117" s="514"/>
      <c r="E117" s="514"/>
      <c r="F117" s="514"/>
      <c r="G117" s="514"/>
      <c r="H117" s="514"/>
      <c r="I117" s="514"/>
      <c r="J117" s="514"/>
      <c r="K117" s="514"/>
      <c r="L117" s="514"/>
      <c r="M117" s="514"/>
      <c r="N117" s="514"/>
    </row>
    <row r="118" spans="2:18" x14ac:dyDescent="0.2">
      <c r="C118" s="514"/>
      <c r="E118" s="514"/>
      <c r="F118" s="514"/>
      <c r="G118" s="514"/>
      <c r="H118" s="514"/>
      <c r="I118" s="514"/>
      <c r="J118" s="514"/>
      <c r="K118" s="514"/>
      <c r="L118" s="514"/>
      <c r="M118" s="514"/>
      <c r="N118" s="514"/>
    </row>
    <row r="119" spans="2:18" ht="18.75" x14ac:dyDescent="0.3">
      <c r="C119" s="514"/>
      <c r="E119" s="514"/>
      <c r="F119" s="514"/>
      <c r="G119" s="514"/>
      <c r="H119" s="514"/>
      <c r="I119" s="514"/>
      <c r="J119" s="514"/>
      <c r="K119" s="707"/>
      <c r="L119" s="707"/>
      <c r="M119" s="707"/>
      <c r="N119" s="707"/>
      <c r="O119" s="707"/>
      <c r="P119" s="707"/>
      <c r="Q119" s="707"/>
      <c r="R119" s="707"/>
    </row>
    <row r="120" spans="2:18" x14ac:dyDescent="0.2">
      <c r="C120" s="514"/>
      <c r="E120" s="514"/>
      <c r="F120" s="514"/>
      <c r="G120" s="514"/>
      <c r="H120" s="514"/>
      <c r="I120" s="514"/>
      <c r="J120" s="514"/>
      <c r="K120" s="514"/>
      <c r="L120" s="514"/>
      <c r="M120" s="514"/>
      <c r="N120" s="514"/>
    </row>
    <row r="121" spans="2:18" x14ac:dyDescent="0.2">
      <c r="C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</row>
    <row r="122" spans="2:18" s="551" customFormat="1" x14ac:dyDescent="0.2">
      <c r="B122" s="514"/>
      <c r="C122" s="514"/>
      <c r="E122" s="514"/>
      <c r="F122" s="514"/>
      <c r="G122" s="514"/>
      <c r="H122" s="514"/>
      <c r="I122" s="514"/>
      <c r="J122" s="514"/>
    </row>
    <row r="123" spans="2:18" x14ac:dyDescent="0.2">
      <c r="C123" s="514"/>
      <c r="E123" s="514"/>
      <c r="F123" s="514"/>
      <c r="G123" s="514"/>
      <c r="H123" s="514"/>
      <c r="I123" s="514"/>
      <c r="J123" s="514"/>
      <c r="K123" s="514"/>
      <c r="L123" s="514"/>
      <c r="M123" s="514"/>
      <c r="N123" s="514"/>
    </row>
    <row r="124" spans="2:18" x14ac:dyDescent="0.2">
      <c r="C124" s="514"/>
      <c r="E124" s="514"/>
      <c r="F124" s="514"/>
      <c r="G124" s="514"/>
      <c r="H124" s="514"/>
      <c r="I124" s="514"/>
      <c r="J124" s="514"/>
      <c r="K124" s="514"/>
      <c r="L124" s="514"/>
      <c r="M124" s="514"/>
      <c r="N124" s="514"/>
    </row>
    <row r="125" spans="2:18" x14ac:dyDescent="0.2">
      <c r="C125" s="514"/>
      <c r="E125" s="514"/>
      <c r="F125" s="514"/>
      <c r="G125" s="514"/>
      <c r="H125" s="514"/>
      <c r="I125" s="514"/>
      <c r="J125" s="514"/>
      <c r="K125" s="514"/>
      <c r="L125" s="514"/>
      <c r="M125" s="514"/>
      <c r="N125" s="514"/>
    </row>
    <row r="126" spans="2:18" x14ac:dyDescent="0.2">
      <c r="C126" s="514"/>
      <c r="E126" s="514"/>
      <c r="F126" s="514"/>
      <c r="G126" s="514"/>
      <c r="H126" s="514"/>
      <c r="I126" s="514"/>
      <c r="J126" s="514"/>
      <c r="K126" s="514"/>
      <c r="L126" s="514"/>
      <c r="M126" s="514"/>
      <c r="N126" s="514"/>
    </row>
    <row r="127" spans="2:18" x14ac:dyDescent="0.2">
      <c r="C127" s="514"/>
      <c r="E127" s="514"/>
      <c r="F127" s="514"/>
      <c r="G127" s="514"/>
      <c r="H127" s="514"/>
      <c r="I127" s="514"/>
      <c r="J127" s="514"/>
      <c r="K127" s="514"/>
      <c r="L127" s="514"/>
      <c r="M127" s="514"/>
      <c r="N127" s="514"/>
    </row>
    <row r="128" spans="2:18" x14ac:dyDescent="0.2">
      <c r="C128" s="514"/>
      <c r="E128" s="514"/>
      <c r="F128" s="514"/>
      <c r="G128" s="514"/>
      <c r="H128" s="514"/>
      <c r="I128" s="514"/>
      <c r="J128" s="514"/>
      <c r="K128" s="514"/>
      <c r="L128" s="514"/>
      <c r="M128" s="514"/>
      <c r="N128" s="514"/>
    </row>
    <row r="129" spans="3:14" x14ac:dyDescent="0.2">
      <c r="C129" s="514"/>
      <c r="E129" s="514"/>
      <c r="F129" s="514"/>
      <c r="G129" s="514"/>
      <c r="H129" s="514"/>
      <c r="I129" s="514"/>
      <c r="J129" s="514"/>
      <c r="K129" s="514"/>
      <c r="L129" s="514"/>
      <c r="M129" s="514"/>
      <c r="N129" s="514"/>
    </row>
    <row r="130" spans="3:14" x14ac:dyDescent="0.2">
      <c r="C130" s="514"/>
      <c r="E130" s="514"/>
      <c r="F130" s="514"/>
      <c r="G130" s="514"/>
      <c r="H130" s="514"/>
      <c r="I130" s="514"/>
      <c r="J130" s="514"/>
      <c r="K130" s="514"/>
      <c r="L130" s="514"/>
      <c r="M130" s="514"/>
      <c r="N130" s="514"/>
    </row>
    <row r="131" spans="3:14" x14ac:dyDescent="0.2">
      <c r="C131" s="514"/>
      <c r="E131" s="514"/>
      <c r="F131" s="514"/>
      <c r="G131" s="514"/>
      <c r="H131" s="514"/>
      <c r="I131" s="514"/>
      <c r="J131" s="514"/>
      <c r="K131" s="514"/>
      <c r="L131" s="514"/>
      <c r="M131" s="514"/>
      <c r="N131" s="514"/>
    </row>
    <row r="132" spans="3:14" x14ac:dyDescent="0.2">
      <c r="C132" s="514"/>
      <c r="E132" s="514"/>
      <c r="F132" s="514"/>
      <c r="G132" s="514"/>
      <c r="H132" s="514"/>
      <c r="I132" s="514"/>
      <c r="J132" s="514"/>
      <c r="K132" s="514"/>
      <c r="L132" s="514"/>
      <c r="M132" s="514"/>
      <c r="N132" s="514"/>
    </row>
    <row r="133" spans="3:14" x14ac:dyDescent="0.2">
      <c r="C133" s="514"/>
      <c r="E133" s="514"/>
      <c r="F133" s="514"/>
      <c r="G133" s="514"/>
      <c r="H133" s="514"/>
      <c r="I133" s="514"/>
      <c r="J133" s="514"/>
      <c r="K133" s="514"/>
      <c r="L133" s="514"/>
      <c r="M133" s="514"/>
      <c r="N133" s="514"/>
    </row>
    <row r="134" spans="3:14" x14ac:dyDescent="0.2">
      <c r="C134" s="514"/>
      <c r="E134" s="514"/>
      <c r="F134" s="514"/>
      <c r="G134" s="514"/>
      <c r="H134" s="514"/>
      <c r="I134" s="514"/>
      <c r="J134" s="514"/>
      <c r="K134" s="514"/>
      <c r="L134" s="514"/>
      <c r="M134" s="514"/>
      <c r="N134" s="514"/>
    </row>
    <row r="135" spans="3:14" x14ac:dyDescent="0.2">
      <c r="C135" s="514"/>
      <c r="E135" s="514"/>
      <c r="F135" s="514"/>
      <c r="G135" s="514"/>
      <c r="H135" s="514"/>
      <c r="I135" s="514"/>
      <c r="J135" s="514"/>
      <c r="K135" s="514"/>
      <c r="L135" s="514"/>
      <c r="M135" s="514"/>
      <c r="N135" s="514"/>
    </row>
    <row r="136" spans="3:14" x14ac:dyDescent="0.2">
      <c r="C136" s="514"/>
      <c r="E136" s="514"/>
      <c r="F136" s="514"/>
      <c r="G136" s="514"/>
      <c r="H136" s="514"/>
      <c r="I136" s="514"/>
      <c r="J136" s="514"/>
      <c r="K136" s="514"/>
      <c r="L136" s="514"/>
      <c r="M136" s="514"/>
      <c r="N136" s="514"/>
    </row>
    <row r="137" spans="3:14" x14ac:dyDescent="0.2">
      <c r="C137" s="514"/>
      <c r="E137" s="514"/>
      <c r="F137" s="514"/>
      <c r="G137" s="514"/>
      <c r="H137" s="514"/>
      <c r="I137" s="514"/>
      <c r="J137" s="514"/>
      <c r="K137" s="514"/>
      <c r="L137" s="514"/>
      <c r="M137" s="514"/>
      <c r="N137" s="514"/>
    </row>
    <row r="138" spans="3:14" x14ac:dyDescent="0.2">
      <c r="C138" s="514"/>
      <c r="E138" s="514"/>
      <c r="F138" s="514"/>
      <c r="G138" s="514"/>
      <c r="H138" s="514"/>
      <c r="I138" s="514"/>
      <c r="J138" s="514"/>
      <c r="K138" s="514"/>
      <c r="L138" s="514"/>
      <c r="M138" s="514"/>
      <c r="N138" s="514"/>
    </row>
    <row r="139" spans="3:14" x14ac:dyDescent="0.2">
      <c r="C139" s="514"/>
      <c r="E139" s="514"/>
      <c r="F139" s="514"/>
      <c r="G139" s="514"/>
      <c r="H139" s="514"/>
      <c r="I139" s="514"/>
      <c r="J139" s="514"/>
      <c r="K139" s="514"/>
      <c r="L139" s="514"/>
      <c r="M139" s="514"/>
      <c r="N139" s="514"/>
    </row>
    <row r="140" spans="3:14" x14ac:dyDescent="0.2">
      <c r="C140" s="514"/>
      <c r="E140" s="514"/>
      <c r="F140" s="514"/>
      <c r="G140" s="514"/>
      <c r="H140" s="514"/>
      <c r="I140" s="514"/>
      <c r="J140" s="514"/>
      <c r="K140" s="514"/>
      <c r="L140" s="514"/>
      <c r="M140" s="514"/>
      <c r="N140" s="514"/>
    </row>
    <row r="141" spans="3:14" x14ac:dyDescent="0.2">
      <c r="C141" s="514"/>
      <c r="E141" s="514"/>
      <c r="F141" s="514"/>
      <c r="G141" s="514"/>
      <c r="H141" s="514"/>
      <c r="I141" s="514"/>
      <c r="J141" s="514"/>
      <c r="K141" s="514"/>
      <c r="L141" s="514"/>
      <c r="M141" s="514"/>
      <c r="N141" s="514"/>
    </row>
    <row r="142" spans="3:14" x14ac:dyDescent="0.2">
      <c r="C142" s="514"/>
      <c r="E142" s="514"/>
      <c r="F142" s="514"/>
      <c r="G142" s="514"/>
      <c r="H142" s="514"/>
      <c r="I142" s="514"/>
      <c r="J142" s="514"/>
      <c r="K142" s="514"/>
      <c r="L142" s="514"/>
      <c r="M142" s="514"/>
      <c r="N142" s="514"/>
    </row>
    <row r="143" spans="3:14" x14ac:dyDescent="0.2">
      <c r="C143" s="514"/>
      <c r="E143" s="514"/>
      <c r="F143" s="514"/>
      <c r="G143" s="514"/>
      <c r="H143" s="514"/>
      <c r="I143" s="514"/>
      <c r="J143" s="514"/>
      <c r="K143" s="514"/>
      <c r="L143" s="514"/>
      <c r="M143" s="514"/>
      <c r="N143" s="514"/>
    </row>
    <row r="144" spans="3:14" x14ac:dyDescent="0.2">
      <c r="C144" s="514"/>
      <c r="E144" s="514"/>
      <c r="F144" s="514"/>
      <c r="G144" s="514"/>
      <c r="H144" s="514"/>
      <c r="I144" s="514"/>
      <c r="J144" s="514"/>
      <c r="K144" s="514"/>
      <c r="L144" s="514"/>
      <c r="M144" s="514"/>
      <c r="N144" s="514"/>
    </row>
    <row r="145" spans="3:14" x14ac:dyDescent="0.2">
      <c r="C145" s="514"/>
      <c r="E145" s="514"/>
      <c r="F145" s="514"/>
      <c r="G145" s="514"/>
      <c r="H145" s="514"/>
      <c r="I145" s="514"/>
      <c r="J145" s="514"/>
      <c r="K145" s="514"/>
      <c r="L145" s="514"/>
      <c r="M145" s="514"/>
      <c r="N145" s="514"/>
    </row>
    <row r="146" spans="3:14" x14ac:dyDescent="0.2">
      <c r="C146" s="514"/>
      <c r="E146" s="514"/>
      <c r="F146" s="514"/>
      <c r="G146" s="514"/>
      <c r="H146" s="514"/>
      <c r="I146" s="514"/>
      <c r="J146" s="514"/>
      <c r="K146" s="514"/>
      <c r="L146" s="514"/>
      <c r="M146" s="514"/>
      <c r="N146" s="514"/>
    </row>
    <row r="147" spans="3:14" x14ac:dyDescent="0.2">
      <c r="C147" s="514"/>
      <c r="E147" s="514"/>
      <c r="F147" s="514"/>
      <c r="G147" s="514"/>
      <c r="H147" s="514"/>
      <c r="I147" s="514"/>
      <c r="J147" s="514"/>
      <c r="K147" s="514"/>
      <c r="L147" s="514"/>
      <c r="M147" s="514"/>
      <c r="N147" s="514"/>
    </row>
    <row r="148" spans="3:14" x14ac:dyDescent="0.2">
      <c r="C148" s="514"/>
      <c r="E148" s="514"/>
      <c r="F148" s="514"/>
      <c r="G148" s="514"/>
      <c r="H148" s="514"/>
      <c r="I148" s="514"/>
      <c r="J148" s="514"/>
      <c r="K148" s="514"/>
      <c r="L148" s="514"/>
      <c r="M148" s="514"/>
      <c r="N148" s="514"/>
    </row>
    <row r="149" spans="3:14" x14ac:dyDescent="0.2">
      <c r="C149" s="514"/>
      <c r="E149" s="514"/>
      <c r="F149" s="514"/>
      <c r="G149" s="514"/>
      <c r="H149" s="514"/>
      <c r="I149" s="514"/>
      <c r="J149" s="514"/>
      <c r="K149" s="514"/>
      <c r="L149" s="514"/>
      <c r="M149" s="514"/>
      <c r="N149" s="514"/>
    </row>
    <row r="150" spans="3:14" x14ac:dyDescent="0.2">
      <c r="C150" s="514"/>
      <c r="E150" s="514"/>
      <c r="F150" s="514"/>
      <c r="G150" s="514"/>
      <c r="H150" s="514"/>
      <c r="I150" s="514"/>
      <c r="J150" s="514"/>
      <c r="K150" s="514"/>
      <c r="L150" s="514"/>
      <c r="M150" s="514"/>
      <c r="N150" s="514"/>
    </row>
    <row r="151" spans="3:14" x14ac:dyDescent="0.2">
      <c r="C151" s="514"/>
      <c r="E151" s="514"/>
      <c r="F151" s="514"/>
      <c r="G151" s="514"/>
      <c r="H151" s="514"/>
      <c r="I151" s="514"/>
      <c r="J151" s="514"/>
      <c r="K151" s="514"/>
      <c r="L151" s="514"/>
      <c r="M151" s="514"/>
      <c r="N151" s="514"/>
    </row>
    <row r="152" spans="3:14" x14ac:dyDescent="0.2">
      <c r="C152" s="514"/>
      <c r="E152" s="514"/>
      <c r="F152" s="514"/>
      <c r="G152" s="514"/>
      <c r="H152" s="514"/>
      <c r="I152" s="514"/>
      <c r="J152" s="514"/>
      <c r="K152" s="514"/>
      <c r="L152" s="514"/>
      <c r="M152" s="514"/>
      <c r="N152" s="514"/>
    </row>
    <row r="153" spans="3:14" x14ac:dyDescent="0.2">
      <c r="C153" s="514"/>
      <c r="E153" s="514"/>
      <c r="F153" s="514"/>
      <c r="G153" s="514"/>
      <c r="H153" s="514"/>
      <c r="I153" s="514"/>
      <c r="J153" s="514"/>
      <c r="K153" s="514"/>
      <c r="L153" s="514"/>
      <c r="M153" s="514"/>
      <c r="N153" s="514"/>
    </row>
    <row r="154" spans="3:14" x14ac:dyDescent="0.2">
      <c r="C154" s="514"/>
      <c r="E154" s="514"/>
      <c r="F154" s="514"/>
      <c r="G154" s="514"/>
      <c r="H154" s="514"/>
      <c r="I154" s="514"/>
      <c r="J154" s="514"/>
      <c r="K154" s="514"/>
      <c r="L154" s="514"/>
      <c r="M154" s="514"/>
      <c r="N154" s="514"/>
    </row>
    <row r="155" spans="3:14" x14ac:dyDescent="0.2">
      <c r="C155" s="514"/>
      <c r="E155" s="514"/>
      <c r="F155" s="514"/>
      <c r="G155" s="514"/>
      <c r="H155" s="514"/>
      <c r="I155" s="514"/>
      <c r="J155" s="514"/>
      <c r="K155" s="514"/>
      <c r="L155" s="514"/>
      <c r="M155" s="514"/>
      <c r="N155" s="514"/>
    </row>
    <row r="156" spans="3:14" x14ac:dyDescent="0.2">
      <c r="C156" s="514"/>
      <c r="E156" s="514"/>
      <c r="F156" s="514"/>
      <c r="G156" s="514"/>
      <c r="H156" s="514"/>
      <c r="I156" s="514"/>
      <c r="J156" s="514"/>
      <c r="K156" s="514"/>
      <c r="L156" s="514"/>
      <c r="M156" s="514"/>
      <c r="N156" s="514"/>
    </row>
    <row r="157" spans="3:14" x14ac:dyDescent="0.2">
      <c r="C157" s="514"/>
      <c r="E157" s="514"/>
      <c r="F157" s="514"/>
      <c r="G157" s="514"/>
      <c r="H157" s="514"/>
      <c r="I157" s="514"/>
      <c r="J157" s="514"/>
      <c r="K157" s="514"/>
      <c r="L157" s="514"/>
      <c r="M157" s="514"/>
      <c r="N157" s="514"/>
    </row>
    <row r="158" spans="3:14" x14ac:dyDescent="0.2">
      <c r="C158" s="514"/>
      <c r="E158" s="514"/>
      <c r="F158" s="514"/>
      <c r="G158" s="514"/>
      <c r="H158" s="514"/>
      <c r="I158" s="514"/>
      <c r="J158" s="514"/>
      <c r="K158" s="514"/>
      <c r="L158" s="514"/>
      <c r="M158" s="514"/>
      <c r="N158" s="514"/>
    </row>
    <row r="159" spans="3:14" x14ac:dyDescent="0.2">
      <c r="C159" s="514"/>
      <c r="E159" s="514"/>
      <c r="F159" s="514"/>
      <c r="G159" s="514"/>
      <c r="H159" s="514"/>
      <c r="I159" s="514"/>
      <c r="J159" s="514"/>
      <c r="K159" s="514"/>
      <c r="L159" s="514"/>
      <c r="M159" s="514"/>
      <c r="N159" s="514"/>
    </row>
    <row r="160" spans="3:14" x14ac:dyDescent="0.2">
      <c r="C160" s="514"/>
      <c r="E160" s="514"/>
      <c r="F160" s="514"/>
      <c r="G160" s="514"/>
      <c r="H160" s="514"/>
      <c r="I160" s="514"/>
      <c r="J160" s="514"/>
      <c r="K160" s="514"/>
      <c r="L160" s="514"/>
      <c r="M160" s="514"/>
      <c r="N160" s="514"/>
    </row>
    <row r="161" spans="3:14" x14ac:dyDescent="0.2">
      <c r="C161" s="514"/>
      <c r="E161" s="514"/>
      <c r="F161" s="514"/>
      <c r="G161" s="514"/>
      <c r="H161" s="514"/>
      <c r="I161" s="514"/>
      <c r="J161" s="514"/>
      <c r="K161" s="514"/>
      <c r="L161" s="514"/>
      <c r="M161" s="514"/>
      <c r="N161" s="514"/>
    </row>
    <row r="162" spans="3:14" x14ac:dyDescent="0.2">
      <c r="C162" s="514"/>
      <c r="E162" s="514"/>
      <c r="F162" s="514"/>
      <c r="G162" s="514"/>
      <c r="H162" s="514"/>
      <c r="I162" s="514"/>
      <c r="J162" s="514"/>
      <c r="K162" s="514"/>
      <c r="L162" s="514"/>
      <c r="M162" s="514"/>
      <c r="N162" s="514"/>
    </row>
    <row r="163" spans="3:14" x14ac:dyDescent="0.2">
      <c r="C163" s="514"/>
      <c r="E163" s="514"/>
      <c r="F163" s="514"/>
      <c r="G163" s="514"/>
      <c r="H163" s="514"/>
      <c r="I163" s="514"/>
      <c r="J163" s="514"/>
      <c r="K163" s="514"/>
      <c r="L163" s="514"/>
      <c r="M163" s="514"/>
      <c r="N163" s="514"/>
    </row>
    <row r="164" spans="3:14" x14ac:dyDescent="0.2">
      <c r="C164" s="514"/>
      <c r="E164" s="514"/>
      <c r="F164" s="514"/>
      <c r="G164" s="514"/>
      <c r="H164" s="514"/>
      <c r="I164" s="514"/>
      <c r="J164" s="514"/>
      <c r="K164" s="514"/>
      <c r="L164" s="514"/>
      <c r="M164" s="514"/>
      <c r="N164" s="514"/>
    </row>
    <row r="165" spans="3:14" x14ac:dyDescent="0.2">
      <c r="C165" s="514"/>
      <c r="E165" s="514"/>
      <c r="F165" s="514"/>
      <c r="G165" s="514"/>
      <c r="H165" s="514"/>
      <c r="I165" s="514"/>
      <c r="J165" s="514"/>
      <c r="K165" s="514"/>
      <c r="L165" s="514"/>
      <c r="M165" s="514"/>
      <c r="N165" s="514"/>
    </row>
    <row r="166" spans="3:14" x14ac:dyDescent="0.2">
      <c r="C166" s="514"/>
      <c r="E166" s="514"/>
      <c r="F166" s="514"/>
      <c r="G166" s="514"/>
      <c r="H166" s="514"/>
      <c r="I166" s="514"/>
      <c r="J166" s="514"/>
      <c r="K166" s="514"/>
      <c r="L166" s="514"/>
      <c r="M166" s="514"/>
      <c r="N166" s="514"/>
    </row>
    <row r="167" spans="3:14" x14ac:dyDescent="0.2">
      <c r="C167" s="514"/>
      <c r="E167" s="514"/>
      <c r="F167" s="514"/>
      <c r="G167" s="514"/>
      <c r="H167" s="514"/>
      <c r="I167" s="514"/>
      <c r="J167" s="514"/>
      <c r="K167" s="514"/>
      <c r="L167" s="514"/>
      <c r="M167" s="514"/>
      <c r="N167" s="514"/>
    </row>
    <row r="168" spans="3:14" x14ac:dyDescent="0.2">
      <c r="C168" s="514"/>
      <c r="E168" s="514"/>
      <c r="F168" s="514"/>
      <c r="G168" s="514"/>
      <c r="H168" s="514"/>
      <c r="I168" s="514"/>
      <c r="J168" s="514"/>
      <c r="K168" s="514"/>
      <c r="L168" s="514"/>
      <c r="M168" s="514"/>
      <c r="N168" s="514"/>
    </row>
    <row r="169" spans="3:14" x14ac:dyDescent="0.2">
      <c r="C169" s="514"/>
      <c r="E169" s="514"/>
      <c r="F169" s="514"/>
      <c r="G169" s="514"/>
      <c r="H169" s="514"/>
      <c r="I169" s="514"/>
      <c r="J169" s="514"/>
      <c r="K169" s="514"/>
      <c r="L169" s="514"/>
      <c r="M169" s="514"/>
      <c r="N169" s="514"/>
    </row>
    <row r="170" spans="3:14" x14ac:dyDescent="0.2">
      <c r="C170" s="514"/>
      <c r="E170" s="514"/>
      <c r="F170" s="514"/>
      <c r="G170" s="514"/>
      <c r="H170" s="514"/>
      <c r="I170" s="514"/>
      <c r="J170" s="514"/>
      <c r="K170" s="514"/>
      <c r="L170" s="514"/>
      <c r="M170" s="514"/>
      <c r="N170" s="514"/>
    </row>
    <row r="171" spans="3:14" x14ac:dyDescent="0.2">
      <c r="C171" s="514"/>
      <c r="E171" s="514"/>
      <c r="F171" s="514"/>
      <c r="G171" s="514"/>
      <c r="H171" s="514"/>
      <c r="I171" s="514"/>
      <c r="J171" s="514"/>
      <c r="K171" s="514"/>
      <c r="L171" s="514"/>
      <c r="M171" s="514"/>
      <c r="N171" s="514"/>
    </row>
    <row r="172" spans="3:14" x14ac:dyDescent="0.2">
      <c r="C172" s="514"/>
      <c r="E172" s="514"/>
      <c r="F172" s="514"/>
      <c r="G172" s="514"/>
      <c r="H172" s="514"/>
      <c r="I172" s="514"/>
      <c r="J172" s="514"/>
      <c r="K172" s="514"/>
      <c r="L172" s="514"/>
      <c r="M172" s="514"/>
      <c r="N172" s="514"/>
    </row>
    <row r="173" spans="3:14" x14ac:dyDescent="0.2">
      <c r="C173" s="514"/>
      <c r="E173" s="514"/>
      <c r="F173" s="514"/>
      <c r="G173" s="514"/>
      <c r="H173" s="514"/>
      <c r="I173" s="514"/>
      <c r="J173" s="514"/>
      <c r="K173" s="514"/>
      <c r="L173" s="514"/>
      <c r="M173" s="514"/>
      <c r="N173" s="514"/>
    </row>
    <row r="174" spans="3:14" x14ac:dyDescent="0.2">
      <c r="C174" s="514"/>
      <c r="E174" s="514"/>
      <c r="F174" s="514"/>
      <c r="G174" s="514"/>
      <c r="H174" s="514"/>
      <c r="I174" s="514"/>
      <c r="J174" s="514"/>
      <c r="K174" s="514"/>
      <c r="L174" s="514"/>
      <c r="M174" s="514"/>
      <c r="N174" s="514"/>
    </row>
    <row r="175" spans="3:14" x14ac:dyDescent="0.2">
      <c r="C175" s="514"/>
      <c r="E175" s="514"/>
      <c r="F175" s="514"/>
      <c r="G175" s="514"/>
      <c r="H175" s="514"/>
      <c r="I175" s="514"/>
      <c r="J175" s="514"/>
      <c r="K175" s="514"/>
      <c r="L175" s="514"/>
      <c r="M175" s="514"/>
      <c r="N175" s="514"/>
    </row>
    <row r="176" spans="3:14" x14ac:dyDescent="0.2">
      <c r="C176" s="514"/>
      <c r="E176" s="514"/>
      <c r="F176" s="514"/>
      <c r="G176" s="514"/>
      <c r="H176" s="514"/>
      <c r="I176" s="514"/>
      <c r="J176" s="514"/>
      <c r="K176" s="514"/>
      <c r="L176" s="514"/>
      <c r="M176" s="514"/>
      <c r="N176" s="514"/>
    </row>
    <row r="177" spans="3:14" x14ac:dyDescent="0.2">
      <c r="C177" s="514"/>
      <c r="E177" s="514"/>
      <c r="F177" s="514"/>
      <c r="G177" s="514"/>
      <c r="H177" s="514"/>
      <c r="I177" s="514"/>
      <c r="J177" s="514"/>
      <c r="K177" s="514"/>
      <c r="L177" s="514"/>
      <c r="M177" s="514"/>
      <c r="N177" s="514"/>
    </row>
    <row r="178" spans="3:14" x14ac:dyDescent="0.2">
      <c r="C178" s="514"/>
      <c r="E178" s="514"/>
      <c r="F178" s="514"/>
      <c r="G178" s="514"/>
      <c r="H178" s="514"/>
      <c r="I178" s="514"/>
      <c r="J178" s="514"/>
      <c r="K178" s="514"/>
      <c r="L178" s="514"/>
      <c r="M178" s="514"/>
      <c r="N178" s="514"/>
    </row>
    <row r="179" spans="3:14" x14ac:dyDescent="0.2">
      <c r="C179" s="514"/>
      <c r="E179" s="514"/>
      <c r="F179" s="514"/>
      <c r="G179" s="514"/>
      <c r="H179" s="514"/>
      <c r="I179" s="514"/>
      <c r="J179" s="514"/>
      <c r="K179" s="514"/>
      <c r="L179" s="514"/>
      <c r="M179" s="514"/>
      <c r="N179" s="514"/>
    </row>
    <row r="180" spans="3:14" x14ac:dyDescent="0.2">
      <c r="C180" s="514"/>
      <c r="E180" s="514"/>
      <c r="F180" s="514"/>
      <c r="G180" s="514"/>
      <c r="H180" s="514"/>
      <c r="I180" s="514"/>
      <c r="J180" s="514"/>
      <c r="K180" s="514"/>
      <c r="L180" s="514"/>
      <c r="M180" s="514"/>
      <c r="N180" s="514"/>
    </row>
    <row r="181" spans="3:14" x14ac:dyDescent="0.2">
      <c r="C181" s="514"/>
      <c r="E181" s="514"/>
      <c r="F181" s="514"/>
      <c r="G181" s="514"/>
      <c r="H181" s="514"/>
      <c r="I181" s="514"/>
      <c r="J181" s="514"/>
      <c r="K181" s="514"/>
      <c r="L181" s="514"/>
      <c r="M181" s="514"/>
      <c r="N181" s="514"/>
    </row>
    <row r="182" spans="3:14" x14ac:dyDescent="0.2">
      <c r="C182" s="514"/>
      <c r="E182" s="514"/>
      <c r="F182" s="514"/>
      <c r="G182" s="514"/>
      <c r="H182" s="514"/>
      <c r="I182" s="514"/>
      <c r="J182" s="514"/>
      <c r="K182" s="514"/>
      <c r="L182" s="514"/>
      <c r="M182" s="514"/>
      <c r="N182" s="514"/>
    </row>
    <row r="183" spans="3:14" x14ac:dyDescent="0.2">
      <c r="C183" s="514"/>
      <c r="E183" s="514"/>
      <c r="F183" s="514"/>
      <c r="G183" s="514"/>
      <c r="H183" s="514"/>
      <c r="I183" s="514"/>
      <c r="J183" s="514"/>
      <c r="K183" s="514"/>
      <c r="L183" s="514"/>
      <c r="M183" s="514"/>
      <c r="N183" s="514"/>
    </row>
    <row r="184" spans="3:14" x14ac:dyDescent="0.2">
      <c r="C184" s="514"/>
      <c r="E184" s="514"/>
      <c r="F184" s="514"/>
      <c r="G184" s="514"/>
      <c r="H184" s="514"/>
      <c r="I184" s="514"/>
      <c r="J184" s="514"/>
      <c r="K184" s="514"/>
      <c r="L184" s="514"/>
      <c r="M184" s="514"/>
      <c r="N184" s="514"/>
    </row>
    <row r="185" spans="3:14" x14ac:dyDescent="0.2">
      <c r="C185" s="514"/>
      <c r="E185" s="514"/>
      <c r="F185" s="514"/>
      <c r="G185" s="514"/>
      <c r="H185" s="514"/>
      <c r="I185" s="514"/>
      <c r="J185" s="514"/>
      <c r="K185" s="514"/>
      <c r="L185" s="514"/>
      <c r="M185" s="514"/>
      <c r="N185" s="514"/>
    </row>
    <row r="186" spans="3:14" x14ac:dyDescent="0.2">
      <c r="C186" s="514"/>
      <c r="E186" s="514"/>
      <c r="F186" s="514"/>
      <c r="G186" s="514"/>
      <c r="H186" s="514"/>
      <c r="I186" s="514"/>
      <c r="J186" s="514"/>
      <c r="K186" s="514"/>
      <c r="L186" s="514"/>
      <c r="M186" s="514"/>
      <c r="N186" s="514"/>
    </row>
    <row r="187" spans="3:14" x14ac:dyDescent="0.2">
      <c r="C187" s="514"/>
      <c r="E187" s="514"/>
      <c r="F187" s="514"/>
      <c r="G187" s="514"/>
      <c r="H187" s="514"/>
      <c r="I187" s="514"/>
      <c r="J187" s="514"/>
      <c r="K187" s="514"/>
      <c r="L187" s="514"/>
      <c r="M187" s="514"/>
      <c r="N187" s="514"/>
    </row>
    <row r="188" spans="3:14" x14ac:dyDescent="0.2">
      <c r="C188" s="514"/>
      <c r="E188" s="514"/>
      <c r="F188" s="514"/>
      <c r="G188" s="514"/>
      <c r="H188" s="514"/>
      <c r="I188" s="514"/>
      <c r="J188" s="514"/>
      <c r="K188" s="514"/>
      <c r="L188" s="514"/>
      <c r="M188" s="514"/>
      <c r="N188" s="514"/>
    </row>
    <row r="189" spans="3:14" x14ac:dyDescent="0.2">
      <c r="C189" s="514"/>
      <c r="E189" s="514"/>
      <c r="F189" s="514"/>
      <c r="G189" s="514"/>
      <c r="H189" s="514"/>
      <c r="I189" s="514"/>
      <c r="J189" s="514"/>
      <c r="K189" s="514"/>
      <c r="L189" s="514"/>
      <c r="M189" s="514"/>
      <c r="N189" s="514"/>
    </row>
    <row r="190" spans="3:14" x14ac:dyDescent="0.2">
      <c r="C190" s="514"/>
      <c r="E190" s="514"/>
      <c r="F190" s="514"/>
      <c r="G190" s="514"/>
      <c r="H190" s="514"/>
      <c r="I190" s="514"/>
      <c r="J190" s="514"/>
      <c r="K190" s="514"/>
      <c r="L190" s="514"/>
      <c r="M190" s="514"/>
      <c r="N190" s="514"/>
    </row>
    <row r="191" spans="3:14" x14ac:dyDescent="0.2">
      <c r="C191" s="514"/>
      <c r="E191" s="514"/>
      <c r="F191" s="514"/>
      <c r="G191" s="514"/>
      <c r="H191" s="514"/>
      <c r="I191" s="514"/>
      <c r="J191" s="514"/>
      <c r="K191" s="514"/>
      <c r="L191" s="514"/>
      <c r="M191" s="514"/>
      <c r="N191" s="514"/>
    </row>
    <row r="192" spans="3:14" x14ac:dyDescent="0.2">
      <c r="C192" s="514"/>
      <c r="E192" s="514"/>
      <c r="F192" s="514"/>
      <c r="G192" s="514"/>
      <c r="H192" s="514"/>
      <c r="I192" s="514"/>
      <c r="J192" s="514"/>
      <c r="K192" s="514"/>
      <c r="L192" s="514"/>
      <c r="M192" s="514"/>
      <c r="N192" s="514"/>
    </row>
    <row r="193" spans="3:14" x14ac:dyDescent="0.2">
      <c r="C193" s="514"/>
      <c r="E193" s="514"/>
      <c r="F193" s="514"/>
      <c r="G193" s="514"/>
      <c r="H193" s="514"/>
      <c r="I193" s="514"/>
      <c r="J193" s="514"/>
      <c r="K193" s="514"/>
      <c r="L193" s="514"/>
      <c r="M193" s="514"/>
      <c r="N193" s="514"/>
    </row>
    <row r="194" spans="3:14" x14ac:dyDescent="0.2">
      <c r="C194" s="514"/>
      <c r="E194" s="514"/>
      <c r="F194" s="514"/>
      <c r="G194" s="514"/>
      <c r="H194" s="514"/>
      <c r="I194" s="514"/>
      <c r="J194" s="514"/>
      <c r="K194" s="514"/>
      <c r="L194" s="514"/>
      <c r="M194" s="514"/>
      <c r="N194" s="514"/>
    </row>
    <row r="195" spans="3:14" x14ac:dyDescent="0.2">
      <c r="C195" s="514"/>
      <c r="E195" s="514"/>
      <c r="F195" s="514"/>
      <c r="G195" s="514"/>
      <c r="H195" s="514"/>
      <c r="I195" s="514"/>
      <c r="J195" s="514"/>
      <c r="K195" s="514"/>
      <c r="L195" s="514"/>
      <c r="M195" s="514"/>
      <c r="N195" s="514"/>
    </row>
    <row r="196" spans="3:14" x14ac:dyDescent="0.2">
      <c r="C196" s="514"/>
      <c r="E196" s="514"/>
      <c r="F196" s="514"/>
      <c r="G196" s="514"/>
      <c r="H196" s="514"/>
      <c r="I196" s="514"/>
      <c r="J196" s="514"/>
      <c r="K196" s="514"/>
      <c r="L196" s="514"/>
      <c r="M196" s="514"/>
      <c r="N196" s="514"/>
    </row>
    <row r="197" spans="3:14" x14ac:dyDescent="0.2">
      <c r="C197" s="514"/>
      <c r="E197" s="514"/>
      <c r="F197" s="514"/>
      <c r="G197" s="514"/>
      <c r="H197" s="514"/>
      <c r="I197" s="514"/>
      <c r="J197" s="514"/>
      <c r="K197" s="514"/>
      <c r="L197" s="514"/>
      <c r="M197" s="514"/>
      <c r="N197" s="514"/>
    </row>
    <row r="198" spans="3:14" x14ac:dyDescent="0.2">
      <c r="C198" s="514"/>
      <c r="E198" s="514"/>
      <c r="F198" s="514"/>
      <c r="G198" s="514"/>
      <c r="H198" s="514"/>
      <c r="I198" s="514"/>
      <c r="J198" s="514"/>
      <c r="K198" s="514"/>
      <c r="L198" s="514"/>
      <c r="M198" s="514"/>
      <c r="N198" s="514"/>
    </row>
    <row r="199" spans="3:14" x14ac:dyDescent="0.2">
      <c r="C199" s="514"/>
      <c r="E199" s="514"/>
      <c r="F199" s="514"/>
      <c r="G199" s="514"/>
      <c r="H199" s="514"/>
      <c r="I199" s="514"/>
      <c r="J199" s="514"/>
      <c r="K199" s="514"/>
      <c r="L199" s="514"/>
      <c r="M199" s="514"/>
      <c r="N199" s="514"/>
    </row>
    <row r="200" spans="3:14" x14ac:dyDescent="0.2">
      <c r="C200" s="514"/>
      <c r="E200" s="514"/>
      <c r="F200" s="514"/>
      <c r="G200" s="514"/>
      <c r="H200" s="514"/>
      <c r="I200" s="514"/>
      <c r="J200" s="514"/>
      <c r="K200" s="514"/>
      <c r="L200" s="514"/>
      <c r="M200" s="514"/>
      <c r="N200" s="514"/>
    </row>
    <row r="201" spans="3:14" x14ac:dyDescent="0.2">
      <c r="C201" s="514"/>
      <c r="E201" s="514"/>
      <c r="F201" s="514"/>
      <c r="G201" s="514"/>
      <c r="H201" s="514"/>
      <c r="I201" s="514"/>
      <c r="J201" s="514"/>
      <c r="K201" s="514"/>
      <c r="L201" s="514"/>
      <c r="M201" s="514"/>
      <c r="N201" s="514"/>
    </row>
    <row r="202" spans="3:14" x14ac:dyDescent="0.2">
      <c r="C202" s="514"/>
      <c r="E202" s="514"/>
      <c r="F202" s="514"/>
      <c r="G202" s="514"/>
      <c r="H202" s="514"/>
      <c r="I202" s="514"/>
      <c r="J202" s="514"/>
      <c r="K202" s="514"/>
      <c r="L202" s="514"/>
      <c r="M202" s="514"/>
      <c r="N202" s="514"/>
    </row>
    <row r="203" spans="3:14" x14ac:dyDescent="0.2">
      <c r="C203" s="514"/>
      <c r="E203" s="514"/>
      <c r="F203" s="514"/>
      <c r="G203" s="514"/>
      <c r="H203" s="514"/>
      <c r="I203" s="514"/>
      <c r="J203" s="514"/>
      <c r="K203" s="514"/>
      <c r="L203" s="514"/>
      <c r="M203" s="514"/>
      <c r="N203" s="514"/>
    </row>
    <row r="204" spans="3:14" x14ac:dyDescent="0.2">
      <c r="C204" s="514"/>
      <c r="E204" s="514"/>
      <c r="F204" s="514"/>
      <c r="G204" s="514"/>
      <c r="H204" s="514"/>
      <c r="I204" s="514"/>
      <c r="J204" s="514"/>
      <c r="K204" s="514"/>
      <c r="L204" s="514"/>
      <c r="M204" s="514"/>
      <c r="N204" s="514"/>
    </row>
    <row r="205" spans="3:14" x14ac:dyDescent="0.2">
      <c r="C205" s="514"/>
      <c r="E205" s="514"/>
      <c r="F205" s="514"/>
      <c r="G205" s="514"/>
      <c r="H205" s="514"/>
      <c r="I205" s="514"/>
      <c r="J205" s="514"/>
      <c r="K205" s="514"/>
      <c r="L205" s="514"/>
      <c r="M205" s="514"/>
      <c r="N205" s="514"/>
    </row>
    <row r="206" spans="3:14" x14ac:dyDescent="0.2">
      <c r="C206" s="514"/>
      <c r="E206" s="514"/>
      <c r="F206" s="514"/>
      <c r="G206" s="514"/>
      <c r="H206" s="514"/>
      <c r="I206" s="514"/>
      <c r="J206" s="514"/>
      <c r="K206" s="514"/>
      <c r="L206" s="514"/>
      <c r="M206" s="514"/>
      <c r="N206" s="514"/>
    </row>
    <row r="207" spans="3:14" x14ac:dyDescent="0.2">
      <c r="C207" s="514"/>
      <c r="E207" s="514"/>
      <c r="F207" s="514"/>
      <c r="G207" s="514"/>
      <c r="H207" s="514"/>
      <c r="I207" s="514"/>
      <c r="J207" s="514"/>
      <c r="K207" s="514"/>
      <c r="L207" s="514"/>
      <c r="M207" s="514"/>
      <c r="N207" s="514"/>
    </row>
    <row r="208" spans="3:14" x14ac:dyDescent="0.2">
      <c r="C208" s="514"/>
      <c r="E208" s="514"/>
      <c r="F208" s="514"/>
      <c r="G208" s="514"/>
      <c r="H208" s="514"/>
      <c r="I208" s="514"/>
      <c r="J208" s="514"/>
      <c r="K208" s="514"/>
      <c r="L208" s="514"/>
      <c r="M208" s="514"/>
      <c r="N208" s="514"/>
    </row>
    <row r="209" spans="3:14" x14ac:dyDescent="0.2">
      <c r="C209" s="514"/>
      <c r="E209" s="514"/>
      <c r="F209" s="514"/>
      <c r="G209" s="514"/>
      <c r="H209" s="514"/>
      <c r="I209" s="514"/>
      <c r="J209" s="514"/>
      <c r="K209" s="514"/>
      <c r="L209" s="514"/>
      <c r="M209" s="514"/>
      <c r="N209" s="514"/>
    </row>
    <row r="210" spans="3:14" x14ac:dyDescent="0.2">
      <c r="C210" s="514"/>
      <c r="E210" s="514"/>
      <c r="F210" s="514"/>
      <c r="G210" s="514"/>
      <c r="H210" s="514"/>
      <c r="I210" s="514"/>
      <c r="J210" s="514"/>
      <c r="K210" s="514"/>
      <c r="L210" s="514"/>
      <c r="M210" s="514"/>
      <c r="N210" s="514"/>
    </row>
    <row r="211" spans="3:14" x14ac:dyDescent="0.2">
      <c r="C211" s="514"/>
      <c r="E211" s="514"/>
      <c r="F211" s="514"/>
      <c r="G211" s="514"/>
      <c r="H211" s="514"/>
      <c r="I211" s="514"/>
      <c r="J211" s="514"/>
      <c r="K211" s="514"/>
      <c r="L211" s="514"/>
      <c r="M211" s="514"/>
      <c r="N211" s="514"/>
    </row>
    <row r="212" spans="3:14" x14ac:dyDescent="0.2">
      <c r="C212" s="514"/>
      <c r="E212" s="514"/>
      <c r="F212" s="514"/>
      <c r="G212" s="514"/>
      <c r="H212" s="514"/>
      <c r="I212" s="514"/>
      <c r="J212" s="514"/>
      <c r="K212" s="514"/>
      <c r="L212" s="514"/>
      <c r="M212" s="514"/>
      <c r="N212" s="514"/>
    </row>
    <row r="213" spans="3:14" x14ac:dyDescent="0.2">
      <c r="C213" s="514"/>
      <c r="E213" s="514"/>
      <c r="F213" s="514"/>
      <c r="G213" s="514"/>
      <c r="H213" s="514"/>
      <c r="I213" s="514"/>
      <c r="J213" s="514"/>
      <c r="K213" s="514"/>
      <c r="L213" s="514"/>
      <c r="M213" s="514"/>
      <c r="N213" s="514"/>
    </row>
    <row r="214" spans="3:14" x14ac:dyDescent="0.2">
      <c r="C214" s="514"/>
      <c r="E214" s="514"/>
      <c r="F214" s="514"/>
      <c r="G214" s="514"/>
      <c r="H214" s="514"/>
      <c r="I214" s="514"/>
      <c r="J214" s="514"/>
      <c r="K214" s="514"/>
      <c r="L214" s="514"/>
      <c r="M214" s="514"/>
      <c r="N214" s="514"/>
    </row>
    <row r="215" spans="3:14" x14ac:dyDescent="0.2">
      <c r="C215" s="514"/>
      <c r="E215" s="514"/>
      <c r="F215" s="514"/>
      <c r="G215" s="514"/>
      <c r="H215" s="514"/>
      <c r="I215" s="514"/>
      <c r="J215" s="514"/>
      <c r="K215" s="514"/>
      <c r="L215" s="514"/>
      <c r="M215" s="514"/>
      <c r="N215" s="514"/>
    </row>
    <row r="216" spans="3:14" x14ac:dyDescent="0.2">
      <c r="C216" s="514"/>
      <c r="E216" s="514"/>
      <c r="F216" s="514"/>
      <c r="G216" s="514"/>
      <c r="H216" s="514"/>
      <c r="I216" s="514"/>
      <c r="J216" s="514"/>
      <c r="K216" s="514"/>
      <c r="L216" s="514"/>
      <c r="M216" s="514"/>
      <c r="N216" s="514"/>
    </row>
    <row r="217" spans="3:14" x14ac:dyDescent="0.2">
      <c r="C217" s="514"/>
      <c r="E217" s="514"/>
      <c r="F217" s="514"/>
      <c r="G217" s="514"/>
      <c r="H217" s="514"/>
      <c r="I217" s="514"/>
      <c r="J217" s="514"/>
      <c r="K217" s="514"/>
      <c r="L217" s="514"/>
      <c r="M217" s="514"/>
      <c r="N217" s="514"/>
    </row>
    <row r="218" spans="3:14" x14ac:dyDescent="0.2">
      <c r="C218" s="514"/>
      <c r="E218" s="514"/>
      <c r="F218" s="514"/>
      <c r="G218" s="514"/>
      <c r="H218" s="514"/>
      <c r="I218" s="514"/>
      <c r="J218" s="514"/>
      <c r="K218" s="514"/>
      <c r="L218" s="514"/>
      <c r="M218" s="514"/>
      <c r="N218" s="514"/>
    </row>
    <row r="219" spans="3:14" x14ac:dyDescent="0.2">
      <c r="C219" s="514"/>
      <c r="E219" s="514"/>
      <c r="F219" s="514"/>
      <c r="G219" s="514"/>
      <c r="H219" s="514"/>
      <c r="I219" s="514"/>
      <c r="J219" s="514"/>
      <c r="K219" s="514"/>
      <c r="L219" s="514"/>
      <c r="M219" s="514"/>
      <c r="N219" s="514"/>
    </row>
    <row r="220" spans="3:14" x14ac:dyDescent="0.2">
      <c r="C220" s="514"/>
      <c r="E220" s="514"/>
      <c r="F220" s="514"/>
      <c r="G220" s="514"/>
      <c r="H220" s="514"/>
      <c r="I220" s="514"/>
      <c r="J220" s="514"/>
      <c r="K220" s="514"/>
      <c r="L220" s="514"/>
      <c r="M220" s="514"/>
      <c r="N220" s="514"/>
    </row>
    <row r="221" spans="3:14" x14ac:dyDescent="0.2">
      <c r="C221" s="514"/>
      <c r="E221" s="514"/>
      <c r="F221" s="514"/>
      <c r="G221" s="514"/>
      <c r="H221" s="514"/>
      <c r="I221" s="514"/>
      <c r="J221" s="514"/>
      <c r="K221" s="514"/>
      <c r="L221" s="514"/>
      <c r="M221" s="514"/>
      <c r="N221" s="514"/>
    </row>
    <row r="222" spans="3:14" x14ac:dyDescent="0.2">
      <c r="C222" s="514"/>
      <c r="E222" s="514"/>
      <c r="F222" s="514"/>
      <c r="G222" s="514"/>
      <c r="H222" s="514"/>
      <c r="I222" s="514"/>
      <c r="J222" s="514"/>
      <c r="K222" s="514"/>
      <c r="L222" s="514"/>
      <c r="M222" s="514"/>
      <c r="N222" s="514"/>
    </row>
    <row r="223" spans="3:14" x14ac:dyDescent="0.2">
      <c r="C223" s="514"/>
      <c r="E223" s="514"/>
      <c r="F223" s="514"/>
      <c r="G223" s="514"/>
      <c r="H223" s="514"/>
      <c r="I223" s="514"/>
      <c r="J223" s="514"/>
      <c r="K223" s="514"/>
      <c r="L223" s="514"/>
      <c r="M223" s="514"/>
      <c r="N223" s="514"/>
    </row>
    <row r="224" spans="3:14" x14ac:dyDescent="0.2">
      <c r="C224" s="514"/>
      <c r="E224" s="514"/>
      <c r="F224" s="514"/>
      <c r="G224" s="514"/>
      <c r="H224" s="514"/>
      <c r="I224" s="514"/>
      <c r="J224" s="514"/>
      <c r="K224" s="514"/>
      <c r="L224" s="514"/>
      <c r="M224" s="514"/>
      <c r="N224" s="514"/>
    </row>
    <row r="225" spans="3:14" x14ac:dyDescent="0.2">
      <c r="C225" s="514"/>
      <c r="E225" s="514"/>
      <c r="F225" s="514"/>
      <c r="G225" s="514"/>
      <c r="H225" s="514"/>
      <c r="I225" s="514"/>
      <c r="J225" s="514"/>
      <c r="K225" s="514"/>
      <c r="L225" s="514"/>
      <c r="M225" s="514"/>
      <c r="N225" s="514"/>
    </row>
    <row r="226" spans="3:14" x14ac:dyDescent="0.2">
      <c r="C226" s="514"/>
      <c r="E226" s="514"/>
      <c r="F226" s="514"/>
      <c r="G226" s="514"/>
      <c r="H226" s="514"/>
      <c r="I226" s="514"/>
      <c r="J226" s="514"/>
      <c r="K226" s="514"/>
      <c r="L226" s="514"/>
      <c r="M226" s="514"/>
      <c r="N226" s="514"/>
    </row>
    <row r="227" spans="3:14" x14ac:dyDescent="0.2">
      <c r="C227" s="514"/>
      <c r="E227" s="514"/>
      <c r="F227" s="514"/>
      <c r="G227" s="514"/>
      <c r="H227" s="514"/>
      <c r="I227" s="514"/>
      <c r="J227" s="514"/>
      <c r="K227" s="514"/>
      <c r="L227" s="514"/>
      <c r="M227" s="514"/>
      <c r="N227" s="514"/>
    </row>
    <row r="228" spans="3:14" x14ac:dyDescent="0.2">
      <c r="C228" s="514"/>
      <c r="E228" s="514"/>
      <c r="F228" s="514"/>
      <c r="G228" s="514"/>
      <c r="H228" s="514"/>
      <c r="I228" s="514"/>
      <c r="J228" s="514"/>
      <c r="K228" s="514"/>
      <c r="L228" s="514"/>
      <c r="M228" s="514"/>
      <c r="N228" s="514"/>
    </row>
    <row r="229" spans="3:14" x14ac:dyDescent="0.2">
      <c r="C229" s="514"/>
      <c r="E229" s="514"/>
      <c r="F229" s="514"/>
      <c r="G229" s="514"/>
      <c r="H229" s="514"/>
      <c r="I229" s="514"/>
      <c r="J229" s="514"/>
      <c r="K229" s="514"/>
      <c r="L229" s="514"/>
      <c r="M229" s="514"/>
      <c r="N229" s="514"/>
    </row>
    <row r="230" spans="3:14" x14ac:dyDescent="0.2">
      <c r="C230" s="514"/>
      <c r="E230" s="514"/>
      <c r="F230" s="514"/>
      <c r="G230" s="514"/>
      <c r="H230" s="514"/>
      <c r="I230" s="514"/>
      <c r="J230" s="514"/>
      <c r="K230" s="514"/>
      <c r="L230" s="514"/>
      <c r="M230" s="514"/>
      <c r="N230" s="514"/>
    </row>
    <row r="231" spans="3:14" x14ac:dyDescent="0.2">
      <c r="C231" s="514"/>
      <c r="E231" s="514"/>
      <c r="F231" s="514"/>
      <c r="G231" s="514"/>
      <c r="H231" s="514"/>
      <c r="I231" s="514"/>
      <c r="J231" s="514"/>
      <c r="K231" s="514"/>
      <c r="L231" s="514"/>
      <c r="M231" s="514"/>
      <c r="N231" s="514"/>
    </row>
    <row r="232" spans="3:14" x14ac:dyDescent="0.2">
      <c r="C232" s="514"/>
      <c r="E232" s="514"/>
      <c r="F232" s="514"/>
      <c r="G232" s="514"/>
      <c r="H232" s="514"/>
      <c r="I232" s="514"/>
      <c r="J232" s="514"/>
      <c r="K232" s="514"/>
      <c r="L232" s="514"/>
      <c r="M232" s="514"/>
      <c r="N232" s="514"/>
    </row>
    <row r="233" spans="3:14" x14ac:dyDescent="0.2">
      <c r="C233" s="514"/>
      <c r="E233" s="514"/>
      <c r="F233" s="514"/>
      <c r="G233" s="514"/>
      <c r="H233" s="514"/>
      <c r="I233" s="514"/>
      <c r="J233" s="514"/>
      <c r="K233" s="514"/>
      <c r="L233" s="514"/>
      <c r="M233" s="514"/>
      <c r="N233" s="514"/>
    </row>
    <row r="234" spans="3:14" x14ac:dyDescent="0.2">
      <c r="C234" s="514"/>
      <c r="E234" s="514"/>
      <c r="F234" s="514"/>
      <c r="G234" s="514"/>
      <c r="H234" s="514"/>
      <c r="I234" s="514"/>
      <c r="J234" s="514"/>
      <c r="K234" s="514"/>
      <c r="L234" s="514"/>
      <c r="M234" s="514"/>
      <c r="N234" s="514"/>
    </row>
    <row r="235" spans="3:14" x14ac:dyDescent="0.2">
      <c r="C235" s="514"/>
      <c r="E235" s="514"/>
      <c r="F235" s="514"/>
      <c r="G235" s="514"/>
      <c r="H235" s="514"/>
      <c r="I235" s="514"/>
      <c r="J235" s="514"/>
      <c r="K235" s="514"/>
      <c r="L235" s="514"/>
      <c r="M235" s="514"/>
      <c r="N235" s="514"/>
    </row>
    <row r="236" spans="3:14" x14ac:dyDescent="0.2">
      <c r="C236" s="514"/>
      <c r="E236" s="514"/>
      <c r="F236" s="514"/>
      <c r="G236" s="514"/>
      <c r="H236" s="514"/>
      <c r="I236" s="514"/>
      <c r="J236" s="514"/>
      <c r="K236" s="514"/>
      <c r="L236" s="514"/>
      <c r="M236" s="514"/>
      <c r="N236" s="514"/>
    </row>
    <row r="237" spans="3:14" x14ac:dyDescent="0.2">
      <c r="C237" s="514"/>
      <c r="E237" s="514"/>
      <c r="F237" s="514"/>
      <c r="G237" s="514"/>
      <c r="H237" s="514"/>
      <c r="I237" s="514"/>
      <c r="J237" s="514"/>
      <c r="K237" s="514"/>
      <c r="L237" s="514"/>
      <c r="M237" s="514"/>
      <c r="N237" s="514"/>
    </row>
    <row r="238" spans="3:14" x14ac:dyDescent="0.2">
      <c r="C238" s="514"/>
      <c r="E238" s="514"/>
      <c r="F238" s="514"/>
      <c r="G238" s="514"/>
      <c r="H238" s="514"/>
      <c r="I238" s="514"/>
      <c r="J238" s="514"/>
      <c r="K238" s="514"/>
      <c r="L238" s="514"/>
      <c r="M238" s="514"/>
      <c r="N238" s="514"/>
    </row>
    <row r="239" spans="3:14" x14ac:dyDescent="0.2">
      <c r="C239" s="514"/>
      <c r="E239" s="514"/>
      <c r="F239" s="514"/>
      <c r="G239" s="514"/>
      <c r="H239" s="514"/>
      <c r="I239" s="514"/>
      <c r="J239" s="514"/>
      <c r="K239" s="514"/>
      <c r="L239" s="514"/>
      <c r="M239" s="514"/>
      <c r="N239" s="514"/>
    </row>
    <row r="240" spans="3:14" x14ac:dyDescent="0.2">
      <c r="C240" s="514"/>
      <c r="E240" s="514"/>
      <c r="F240" s="514"/>
      <c r="G240" s="514"/>
      <c r="H240" s="514"/>
      <c r="I240" s="514"/>
      <c r="J240" s="514"/>
      <c r="K240" s="514"/>
      <c r="L240" s="514"/>
      <c r="M240" s="514"/>
      <c r="N240" s="514"/>
    </row>
    <row r="241" spans="3:14" x14ac:dyDescent="0.2">
      <c r="C241" s="514"/>
      <c r="E241" s="514"/>
      <c r="F241" s="514"/>
      <c r="G241" s="514"/>
      <c r="H241" s="514"/>
      <c r="I241" s="514"/>
      <c r="J241" s="514"/>
      <c r="K241" s="514"/>
      <c r="L241" s="514"/>
      <c r="M241" s="514"/>
      <c r="N241" s="514"/>
    </row>
    <row r="242" spans="3:14" x14ac:dyDescent="0.2">
      <c r="C242" s="514"/>
      <c r="E242" s="514"/>
      <c r="F242" s="514"/>
      <c r="G242" s="514"/>
      <c r="H242" s="514"/>
      <c r="I242" s="514"/>
      <c r="J242" s="514"/>
      <c r="K242" s="514"/>
      <c r="L242" s="514"/>
      <c r="M242" s="514"/>
      <c r="N242" s="514"/>
    </row>
    <row r="243" spans="3:14" x14ac:dyDescent="0.2">
      <c r="C243" s="514"/>
      <c r="E243" s="514"/>
      <c r="F243" s="514"/>
      <c r="G243" s="514"/>
      <c r="H243" s="514"/>
      <c r="I243" s="514"/>
      <c r="J243" s="514"/>
      <c r="K243" s="514"/>
      <c r="L243" s="514"/>
      <c r="M243" s="514"/>
      <c r="N243" s="514"/>
    </row>
    <row r="244" spans="3:14" x14ac:dyDescent="0.2">
      <c r="C244" s="514"/>
      <c r="E244" s="514"/>
      <c r="F244" s="514"/>
      <c r="G244" s="514"/>
      <c r="H244" s="514"/>
      <c r="I244" s="514"/>
      <c r="J244" s="514"/>
      <c r="K244" s="514"/>
      <c r="L244" s="514"/>
      <c r="M244" s="514"/>
      <c r="N244" s="514"/>
    </row>
    <row r="245" spans="3:14" x14ac:dyDescent="0.2">
      <c r="C245" s="514"/>
      <c r="E245" s="514"/>
      <c r="F245" s="514"/>
      <c r="G245" s="514"/>
      <c r="H245" s="514"/>
      <c r="I245" s="514"/>
      <c r="J245" s="514"/>
      <c r="K245" s="514"/>
      <c r="L245" s="514"/>
      <c r="M245" s="514"/>
      <c r="N245" s="514"/>
    </row>
    <row r="246" spans="3:14" x14ac:dyDescent="0.2">
      <c r="C246" s="514"/>
      <c r="E246" s="514"/>
      <c r="F246" s="514"/>
      <c r="G246" s="514"/>
      <c r="H246" s="514"/>
      <c r="I246" s="514"/>
      <c r="J246" s="514"/>
      <c r="K246" s="514"/>
      <c r="L246" s="514"/>
      <c r="M246" s="514"/>
      <c r="N246" s="514"/>
    </row>
    <row r="247" spans="3:14" x14ac:dyDescent="0.2">
      <c r="C247" s="514"/>
      <c r="E247" s="514"/>
      <c r="F247" s="514"/>
      <c r="G247" s="514"/>
      <c r="H247" s="514"/>
      <c r="I247" s="514"/>
      <c r="J247" s="514"/>
      <c r="K247" s="514"/>
      <c r="L247" s="514"/>
      <c r="M247" s="514"/>
      <c r="N247" s="514"/>
    </row>
    <row r="248" spans="3:14" x14ac:dyDescent="0.2">
      <c r="C248" s="514"/>
      <c r="E248" s="514"/>
      <c r="F248" s="514"/>
      <c r="G248" s="514"/>
      <c r="H248" s="514"/>
      <c r="I248" s="514"/>
      <c r="J248" s="514"/>
      <c r="K248" s="514"/>
      <c r="L248" s="514"/>
      <c r="M248" s="514"/>
      <c r="N248" s="514"/>
    </row>
    <row r="249" spans="3:14" x14ac:dyDescent="0.2">
      <c r="C249" s="514"/>
      <c r="E249" s="514"/>
      <c r="F249" s="514"/>
      <c r="G249" s="514"/>
      <c r="H249" s="514"/>
      <c r="I249" s="514"/>
      <c r="J249" s="514"/>
      <c r="K249" s="514"/>
      <c r="L249" s="514"/>
      <c r="M249" s="514"/>
      <c r="N249" s="514"/>
    </row>
    <row r="250" spans="3:14" x14ac:dyDescent="0.2">
      <c r="C250" s="514"/>
      <c r="E250" s="514"/>
      <c r="F250" s="514"/>
      <c r="G250" s="514"/>
      <c r="H250" s="514"/>
      <c r="I250" s="514"/>
      <c r="J250" s="514"/>
      <c r="K250" s="514"/>
      <c r="L250" s="514"/>
      <c r="M250" s="514"/>
      <c r="N250" s="514"/>
    </row>
    <row r="251" spans="3:14" x14ac:dyDescent="0.2">
      <c r="C251" s="514"/>
      <c r="E251" s="514"/>
      <c r="F251" s="514"/>
      <c r="G251" s="514"/>
      <c r="H251" s="514"/>
      <c r="I251" s="514"/>
      <c r="J251" s="514"/>
      <c r="K251" s="514"/>
      <c r="L251" s="514"/>
      <c r="M251" s="514"/>
      <c r="N251" s="514"/>
    </row>
    <row r="252" spans="3:14" x14ac:dyDescent="0.2">
      <c r="C252" s="514"/>
      <c r="E252" s="514"/>
      <c r="F252" s="514"/>
      <c r="G252" s="514"/>
      <c r="H252" s="514"/>
      <c r="I252" s="514"/>
      <c r="J252" s="514"/>
      <c r="K252" s="514"/>
      <c r="L252" s="514"/>
      <c r="M252" s="514"/>
      <c r="N252" s="514"/>
    </row>
    <row r="253" spans="3:14" x14ac:dyDescent="0.2">
      <c r="C253" s="514"/>
      <c r="E253" s="514"/>
      <c r="F253" s="514"/>
      <c r="G253" s="514"/>
      <c r="H253" s="514"/>
      <c r="I253" s="514"/>
      <c r="J253" s="514"/>
      <c r="K253" s="514"/>
      <c r="L253" s="514"/>
      <c r="M253" s="514"/>
      <c r="N253" s="514"/>
    </row>
    <row r="254" spans="3:14" x14ac:dyDescent="0.2">
      <c r="C254" s="514"/>
      <c r="E254" s="514"/>
      <c r="F254" s="514"/>
      <c r="G254" s="514"/>
      <c r="H254" s="514"/>
      <c r="I254" s="514"/>
      <c r="J254" s="514"/>
      <c r="K254" s="514"/>
      <c r="L254" s="514"/>
      <c r="M254" s="514"/>
      <c r="N254" s="514"/>
    </row>
    <row r="255" spans="3:14" x14ac:dyDescent="0.2">
      <c r="C255" s="514"/>
      <c r="E255" s="514"/>
      <c r="F255" s="514"/>
      <c r="G255" s="514"/>
      <c r="H255" s="514"/>
      <c r="I255" s="514"/>
      <c r="J255" s="514"/>
      <c r="K255" s="514"/>
      <c r="L255" s="514"/>
      <c r="M255" s="514"/>
      <c r="N255" s="514"/>
    </row>
    <row r="256" spans="3:14" x14ac:dyDescent="0.2">
      <c r="C256" s="514"/>
      <c r="E256" s="514"/>
      <c r="F256" s="514"/>
      <c r="G256" s="514"/>
      <c r="H256" s="514"/>
      <c r="I256" s="514"/>
      <c r="J256" s="514"/>
      <c r="K256" s="514"/>
      <c r="L256" s="514"/>
      <c r="M256" s="514"/>
      <c r="N256" s="514"/>
    </row>
    <row r="257" spans="3:14" x14ac:dyDescent="0.2">
      <c r="C257" s="514"/>
      <c r="E257" s="514"/>
      <c r="F257" s="514"/>
      <c r="G257" s="514"/>
      <c r="H257" s="514"/>
      <c r="I257" s="514"/>
      <c r="J257" s="514"/>
      <c r="K257" s="514"/>
      <c r="L257" s="514"/>
      <c r="M257" s="514"/>
      <c r="N257" s="514"/>
    </row>
    <row r="258" spans="3:14" x14ac:dyDescent="0.2">
      <c r="C258" s="514"/>
      <c r="E258" s="514"/>
      <c r="F258" s="514"/>
      <c r="G258" s="514"/>
      <c r="H258" s="514"/>
      <c r="I258" s="514"/>
      <c r="J258" s="514"/>
      <c r="K258" s="514"/>
      <c r="L258" s="514"/>
      <c r="M258" s="514"/>
      <c r="N258" s="514"/>
    </row>
    <row r="259" spans="3:14" x14ac:dyDescent="0.2">
      <c r="C259" s="514"/>
      <c r="E259" s="514"/>
      <c r="F259" s="514"/>
      <c r="G259" s="514"/>
      <c r="H259" s="514"/>
      <c r="I259" s="514"/>
      <c r="J259" s="514"/>
      <c r="K259" s="514"/>
      <c r="L259" s="514"/>
      <c r="M259" s="514"/>
      <c r="N259" s="514"/>
    </row>
    <row r="260" spans="3:14" x14ac:dyDescent="0.2">
      <c r="C260" s="514"/>
      <c r="E260" s="514"/>
      <c r="F260" s="514"/>
      <c r="G260" s="514"/>
      <c r="H260" s="514"/>
      <c r="I260" s="514"/>
      <c r="J260" s="514"/>
      <c r="K260" s="514"/>
      <c r="L260" s="514"/>
      <c r="M260" s="514"/>
      <c r="N260" s="514"/>
    </row>
    <row r="261" spans="3:14" x14ac:dyDescent="0.2">
      <c r="C261" s="514"/>
      <c r="E261" s="514"/>
      <c r="F261" s="514"/>
      <c r="G261" s="514"/>
      <c r="H261" s="514"/>
      <c r="I261" s="514"/>
      <c r="J261" s="514"/>
      <c r="K261" s="514"/>
      <c r="L261" s="514"/>
      <c r="M261" s="514"/>
      <c r="N261" s="514"/>
    </row>
    <row r="262" spans="3:14" x14ac:dyDescent="0.2">
      <c r="C262" s="514"/>
      <c r="E262" s="514"/>
      <c r="F262" s="514"/>
      <c r="G262" s="514"/>
      <c r="H262" s="514"/>
      <c r="I262" s="514"/>
      <c r="J262" s="514"/>
      <c r="K262" s="514"/>
      <c r="L262" s="514"/>
      <c r="M262" s="514"/>
      <c r="N262" s="514"/>
    </row>
    <row r="263" spans="3:14" x14ac:dyDescent="0.2">
      <c r="C263" s="514"/>
      <c r="E263" s="514"/>
      <c r="F263" s="514"/>
      <c r="G263" s="514"/>
      <c r="H263" s="514"/>
      <c r="I263" s="514"/>
      <c r="J263" s="514"/>
      <c r="K263" s="514"/>
      <c r="L263" s="514"/>
      <c r="M263" s="514"/>
      <c r="N263" s="514"/>
    </row>
    <row r="264" spans="3:14" x14ac:dyDescent="0.2">
      <c r="C264" s="514"/>
      <c r="E264" s="514"/>
      <c r="F264" s="514"/>
      <c r="G264" s="514"/>
      <c r="H264" s="514"/>
      <c r="I264" s="514"/>
      <c r="J264" s="514"/>
      <c r="K264" s="514"/>
      <c r="L264" s="514"/>
      <c r="M264" s="514"/>
      <c r="N264" s="514"/>
    </row>
    <row r="265" spans="3:14" x14ac:dyDescent="0.2">
      <c r="C265" s="514"/>
      <c r="E265" s="514"/>
      <c r="F265" s="514"/>
      <c r="G265" s="514"/>
      <c r="H265" s="514"/>
      <c r="I265" s="514"/>
      <c r="J265" s="514"/>
      <c r="K265" s="514"/>
      <c r="L265" s="514"/>
      <c r="M265" s="514"/>
      <c r="N265" s="514"/>
    </row>
    <row r="266" spans="3:14" x14ac:dyDescent="0.2">
      <c r="C266" s="514"/>
      <c r="E266" s="514"/>
      <c r="F266" s="514"/>
      <c r="G266" s="514"/>
      <c r="H266" s="514"/>
      <c r="I266" s="514"/>
      <c r="J266" s="514"/>
      <c r="K266" s="514"/>
      <c r="L266" s="514"/>
      <c r="M266" s="514"/>
      <c r="N266" s="514"/>
    </row>
    <row r="267" spans="3:14" x14ac:dyDescent="0.2">
      <c r="C267" s="514"/>
      <c r="E267" s="514"/>
      <c r="F267" s="514"/>
      <c r="G267" s="514"/>
      <c r="H267" s="514"/>
      <c r="I267" s="514"/>
      <c r="J267" s="514"/>
      <c r="K267" s="514"/>
      <c r="L267" s="514"/>
      <c r="M267" s="514"/>
      <c r="N267" s="514"/>
    </row>
    <row r="268" spans="3:14" x14ac:dyDescent="0.2">
      <c r="C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</row>
    <row r="269" spans="3:14" x14ac:dyDescent="0.2">
      <c r="C269" s="514"/>
      <c r="E269" s="514"/>
      <c r="F269" s="514"/>
      <c r="G269" s="514"/>
      <c r="H269" s="514"/>
      <c r="I269" s="514"/>
      <c r="J269" s="514"/>
      <c r="K269" s="514"/>
      <c r="L269" s="514"/>
      <c r="M269" s="514"/>
      <c r="N269" s="514"/>
    </row>
    <row r="270" spans="3:14" x14ac:dyDescent="0.2">
      <c r="C270" s="514"/>
      <c r="E270" s="514"/>
      <c r="F270" s="514"/>
      <c r="G270" s="514"/>
      <c r="H270" s="514"/>
      <c r="I270" s="514"/>
      <c r="J270" s="514"/>
      <c r="K270" s="514"/>
      <c r="L270" s="514"/>
      <c r="M270" s="514"/>
      <c r="N270" s="514"/>
    </row>
    <row r="271" spans="3:14" x14ac:dyDescent="0.2">
      <c r="C271" s="514"/>
      <c r="E271" s="514"/>
      <c r="F271" s="514"/>
      <c r="G271" s="514"/>
      <c r="H271" s="514"/>
      <c r="I271" s="514"/>
      <c r="J271" s="514"/>
      <c r="K271" s="514"/>
      <c r="L271" s="514"/>
      <c r="M271" s="514"/>
      <c r="N271" s="514"/>
    </row>
    <row r="272" spans="3:14" x14ac:dyDescent="0.2">
      <c r="C272" s="514"/>
      <c r="E272" s="514"/>
      <c r="F272" s="514"/>
      <c r="G272" s="514"/>
      <c r="H272" s="514"/>
      <c r="I272" s="514"/>
      <c r="J272" s="514"/>
      <c r="K272" s="514"/>
      <c r="L272" s="514"/>
      <c r="M272" s="514"/>
      <c r="N272" s="514"/>
    </row>
    <row r="273" spans="3:14" x14ac:dyDescent="0.2">
      <c r="C273" s="514"/>
      <c r="E273" s="514"/>
      <c r="F273" s="514"/>
      <c r="G273" s="514"/>
      <c r="H273" s="514"/>
      <c r="I273" s="514"/>
      <c r="J273" s="514"/>
      <c r="K273" s="514"/>
      <c r="L273" s="514"/>
      <c r="M273" s="514"/>
      <c r="N273" s="514"/>
    </row>
    <row r="274" spans="3:14" x14ac:dyDescent="0.2">
      <c r="C274" s="514"/>
      <c r="E274" s="514"/>
      <c r="F274" s="514"/>
      <c r="G274" s="514"/>
      <c r="H274" s="514"/>
      <c r="I274" s="514"/>
      <c r="J274" s="514"/>
      <c r="K274" s="514"/>
      <c r="L274" s="514"/>
      <c r="M274" s="514"/>
      <c r="N274" s="514"/>
    </row>
    <row r="275" spans="3:14" x14ac:dyDescent="0.2">
      <c r="C275" s="514"/>
      <c r="E275" s="514"/>
      <c r="F275" s="514"/>
      <c r="G275" s="514"/>
      <c r="H275" s="514"/>
      <c r="I275" s="514"/>
      <c r="J275" s="514"/>
      <c r="K275" s="514"/>
      <c r="L275" s="514"/>
      <c r="M275" s="514"/>
      <c r="N275" s="514"/>
    </row>
    <row r="276" spans="3:14" x14ac:dyDescent="0.2">
      <c r="C276" s="514"/>
      <c r="E276" s="514"/>
      <c r="F276" s="514"/>
      <c r="G276" s="514"/>
      <c r="H276" s="514"/>
      <c r="I276" s="514"/>
      <c r="J276" s="514"/>
      <c r="K276" s="514"/>
      <c r="L276" s="514"/>
      <c r="M276" s="514"/>
      <c r="N276" s="514"/>
    </row>
    <row r="277" spans="3:14" x14ac:dyDescent="0.2">
      <c r="C277" s="514"/>
      <c r="E277" s="514"/>
      <c r="F277" s="514"/>
      <c r="G277" s="514"/>
      <c r="H277" s="514"/>
      <c r="I277" s="514"/>
      <c r="J277" s="514"/>
      <c r="K277" s="514"/>
      <c r="L277" s="514"/>
      <c r="M277" s="514"/>
      <c r="N277" s="514"/>
    </row>
    <row r="278" spans="3:14" x14ac:dyDescent="0.2">
      <c r="C278" s="514"/>
      <c r="E278" s="514"/>
      <c r="F278" s="514"/>
      <c r="G278" s="514"/>
      <c r="H278" s="514"/>
      <c r="I278" s="514"/>
      <c r="J278" s="514"/>
      <c r="K278" s="514"/>
      <c r="L278" s="514"/>
      <c r="M278" s="514"/>
      <c r="N278" s="514"/>
    </row>
    <row r="279" spans="3:14" x14ac:dyDescent="0.2">
      <c r="C279" s="514"/>
      <c r="E279" s="514"/>
      <c r="F279" s="514"/>
      <c r="G279" s="514"/>
      <c r="H279" s="514"/>
      <c r="I279" s="514"/>
      <c r="J279" s="514"/>
      <c r="K279" s="514"/>
      <c r="L279" s="514"/>
      <c r="M279" s="514"/>
      <c r="N279" s="514"/>
    </row>
    <row r="280" spans="3:14" x14ac:dyDescent="0.2">
      <c r="C280" s="514"/>
      <c r="E280" s="514"/>
      <c r="F280" s="514"/>
      <c r="G280" s="514"/>
      <c r="H280" s="514"/>
      <c r="I280" s="514"/>
      <c r="J280" s="514"/>
      <c r="K280" s="514"/>
      <c r="L280" s="514"/>
      <c r="M280" s="514"/>
      <c r="N280" s="514"/>
    </row>
    <row r="281" spans="3:14" x14ac:dyDescent="0.2">
      <c r="C281" s="514"/>
      <c r="E281" s="514"/>
      <c r="F281" s="514"/>
      <c r="G281" s="514"/>
      <c r="H281" s="514"/>
      <c r="I281" s="514"/>
      <c r="J281" s="514"/>
      <c r="K281" s="514"/>
      <c r="L281" s="514"/>
      <c r="M281" s="514"/>
      <c r="N281" s="514"/>
    </row>
    <row r="282" spans="3:14" x14ac:dyDescent="0.2">
      <c r="C282" s="514"/>
      <c r="E282" s="514"/>
      <c r="F282" s="514"/>
      <c r="G282" s="514"/>
      <c r="H282" s="514"/>
      <c r="I282" s="514"/>
      <c r="J282" s="514"/>
      <c r="K282" s="514"/>
      <c r="L282" s="514"/>
      <c r="M282" s="514"/>
      <c r="N282" s="514"/>
    </row>
    <row r="283" spans="3:14" x14ac:dyDescent="0.2">
      <c r="C283" s="514"/>
      <c r="E283" s="514"/>
      <c r="F283" s="514"/>
      <c r="G283" s="514"/>
      <c r="H283" s="514"/>
      <c r="I283" s="514"/>
      <c r="J283" s="514"/>
      <c r="K283" s="514"/>
      <c r="L283" s="514"/>
      <c r="M283" s="514"/>
      <c r="N283" s="514"/>
    </row>
    <row r="284" spans="3:14" x14ac:dyDescent="0.2">
      <c r="C284" s="514"/>
      <c r="E284" s="514"/>
      <c r="F284" s="514"/>
      <c r="G284" s="514"/>
      <c r="H284" s="514"/>
      <c r="I284" s="514"/>
      <c r="J284" s="514"/>
      <c r="K284" s="514"/>
      <c r="L284" s="514"/>
      <c r="M284" s="514"/>
      <c r="N284" s="514"/>
    </row>
    <row r="285" spans="3:14" x14ac:dyDescent="0.2">
      <c r="C285" s="514"/>
      <c r="E285" s="514"/>
      <c r="F285" s="514"/>
      <c r="G285" s="514"/>
      <c r="H285" s="514"/>
      <c r="I285" s="514"/>
      <c r="J285" s="514"/>
      <c r="K285" s="514"/>
      <c r="L285" s="514"/>
      <c r="M285" s="514"/>
      <c r="N285" s="514"/>
    </row>
    <row r="286" spans="3:14" x14ac:dyDescent="0.2">
      <c r="C286" s="514"/>
      <c r="E286" s="514"/>
      <c r="F286" s="514"/>
      <c r="G286" s="514"/>
      <c r="H286" s="514"/>
      <c r="I286" s="514"/>
      <c r="J286" s="514"/>
      <c r="K286" s="514"/>
      <c r="L286" s="514"/>
      <c r="M286" s="514"/>
      <c r="N286" s="514"/>
    </row>
    <row r="287" spans="3:14" x14ac:dyDescent="0.2">
      <c r="C287" s="514"/>
      <c r="E287" s="514"/>
      <c r="F287" s="514"/>
      <c r="G287" s="514"/>
      <c r="H287" s="514"/>
      <c r="I287" s="514"/>
      <c r="J287" s="514"/>
      <c r="K287" s="514"/>
      <c r="L287" s="514"/>
      <c r="M287" s="514"/>
      <c r="N287" s="514"/>
    </row>
    <row r="288" spans="3:14" x14ac:dyDescent="0.2">
      <c r="C288" s="514"/>
      <c r="E288" s="514"/>
      <c r="F288" s="514"/>
      <c r="G288" s="514"/>
      <c r="H288" s="514"/>
      <c r="I288" s="514"/>
      <c r="J288" s="514"/>
      <c r="K288" s="514"/>
      <c r="L288" s="514"/>
      <c r="M288" s="514"/>
      <c r="N288" s="514"/>
    </row>
    <row r="289" spans="3:14" x14ac:dyDescent="0.2">
      <c r="C289" s="514"/>
      <c r="E289" s="514"/>
      <c r="F289" s="514"/>
      <c r="G289" s="514"/>
      <c r="H289" s="514"/>
      <c r="I289" s="514"/>
      <c r="J289" s="514"/>
      <c r="K289" s="514"/>
      <c r="L289" s="514"/>
      <c r="M289" s="514"/>
      <c r="N289" s="514"/>
    </row>
    <row r="290" spans="3:14" x14ac:dyDescent="0.2">
      <c r="C290" s="514"/>
      <c r="E290" s="514"/>
      <c r="F290" s="514"/>
      <c r="G290" s="514"/>
      <c r="H290" s="514"/>
      <c r="I290" s="514"/>
      <c r="J290" s="514"/>
      <c r="K290" s="514"/>
      <c r="L290" s="514"/>
      <c r="M290" s="514"/>
      <c r="N290" s="514"/>
    </row>
    <row r="291" spans="3:14" x14ac:dyDescent="0.2">
      <c r="C291" s="514"/>
      <c r="E291" s="514"/>
      <c r="F291" s="514"/>
      <c r="G291" s="514"/>
      <c r="H291" s="514"/>
      <c r="I291" s="514"/>
      <c r="J291" s="514"/>
      <c r="K291" s="514"/>
      <c r="L291" s="514"/>
      <c r="M291" s="514"/>
      <c r="N291" s="514"/>
    </row>
    <row r="292" spans="3:14" x14ac:dyDescent="0.2">
      <c r="C292" s="514"/>
      <c r="E292" s="514"/>
      <c r="F292" s="514"/>
      <c r="G292" s="514"/>
      <c r="H292" s="514"/>
      <c r="I292" s="514"/>
      <c r="J292" s="514"/>
      <c r="K292" s="514"/>
      <c r="L292" s="514"/>
      <c r="M292" s="514"/>
      <c r="N292" s="514"/>
    </row>
    <row r="293" spans="3:14" x14ac:dyDescent="0.2">
      <c r="C293" s="514"/>
      <c r="E293" s="514"/>
      <c r="F293" s="514"/>
      <c r="G293" s="514"/>
      <c r="H293" s="514"/>
      <c r="I293" s="514"/>
      <c r="J293" s="514"/>
      <c r="K293" s="514"/>
      <c r="L293" s="514"/>
      <c r="M293" s="514"/>
      <c r="N293" s="514"/>
    </row>
    <row r="294" spans="3:14" x14ac:dyDescent="0.2">
      <c r="C294" s="514"/>
      <c r="E294" s="514"/>
      <c r="F294" s="514"/>
      <c r="G294" s="514"/>
      <c r="H294" s="514"/>
      <c r="I294" s="514"/>
      <c r="J294" s="514"/>
      <c r="K294" s="514"/>
      <c r="L294" s="514"/>
      <c r="M294" s="514"/>
      <c r="N294" s="514"/>
    </row>
    <row r="295" spans="3:14" x14ac:dyDescent="0.2">
      <c r="C295" s="514"/>
      <c r="E295" s="514"/>
      <c r="F295" s="514"/>
      <c r="G295" s="514"/>
      <c r="H295" s="514"/>
      <c r="I295" s="514"/>
      <c r="J295" s="514"/>
      <c r="K295" s="514"/>
      <c r="L295" s="514"/>
      <c r="M295" s="514"/>
      <c r="N295" s="514"/>
    </row>
    <row r="296" spans="3:14" x14ac:dyDescent="0.2">
      <c r="C296" s="514"/>
      <c r="E296" s="514"/>
      <c r="F296" s="514"/>
      <c r="G296" s="514"/>
      <c r="H296" s="514"/>
      <c r="I296" s="514"/>
      <c r="J296" s="514"/>
      <c r="K296" s="514"/>
      <c r="L296" s="514"/>
      <c r="M296" s="514"/>
      <c r="N296" s="514"/>
    </row>
    <row r="297" spans="3:14" x14ac:dyDescent="0.2">
      <c r="C297" s="514"/>
      <c r="E297" s="514"/>
      <c r="F297" s="514"/>
      <c r="G297" s="514"/>
      <c r="H297" s="514"/>
      <c r="I297" s="514"/>
      <c r="J297" s="514"/>
      <c r="K297" s="514"/>
      <c r="L297" s="514"/>
      <c r="M297" s="514"/>
      <c r="N297" s="514"/>
    </row>
    <row r="298" spans="3:14" x14ac:dyDescent="0.2">
      <c r="C298" s="514"/>
      <c r="E298" s="514"/>
      <c r="F298" s="514"/>
      <c r="G298" s="514"/>
      <c r="H298" s="514"/>
      <c r="I298" s="514"/>
      <c r="J298" s="514"/>
      <c r="K298" s="514"/>
      <c r="L298" s="514"/>
      <c r="M298" s="514"/>
      <c r="N298" s="514"/>
    </row>
    <row r="299" spans="3:14" x14ac:dyDescent="0.2">
      <c r="C299" s="514"/>
      <c r="E299" s="514"/>
      <c r="F299" s="514"/>
      <c r="G299" s="514"/>
      <c r="H299" s="514"/>
      <c r="I299" s="514"/>
      <c r="J299" s="514"/>
      <c r="K299" s="514"/>
      <c r="L299" s="514"/>
      <c r="M299" s="514"/>
      <c r="N299" s="514"/>
    </row>
    <row r="300" spans="3:14" x14ac:dyDescent="0.2">
      <c r="C300" s="514"/>
      <c r="E300" s="514"/>
      <c r="F300" s="514"/>
      <c r="G300" s="514"/>
      <c r="H300" s="514"/>
      <c r="I300" s="514"/>
      <c r="J300" s="514"/>
      <c r="K300" s="514"/>
      <c r="L300" s="514"/>
      <c r="M300" s="514"/>
      <c r="N300" s="514"/>
    </row>
    <row r="301" spans="3:14" x14ac:dyDescent="0.2">
      <c r="C301" s="514"/>
      <c r="E301" s="514"/>
      <c r="F301" s="514"/>
      <c r="G301" s="514"/>
      <c r="H301" s="514"/>
      <c r="I301" s="514"/>
      <c r="J301" s="514"/>
      <c r="K301" s="514"/>
      <c r="L301" s="514"/>
      <c r="M301" s="514"/>
      <c r="N301" s="514"/>
    </row>
    <row r="302" spans="3:14" x14ac:dyDescent="0.2">
      <c r="C302" s="514"/>
      <c r="E302" s="514"/>
      <c r="F302" s="514"/>
      <c r="G302" s="514"/>
      <c r="H302" s="514"/>
      <c r="I302" s="514"/>
      <c r="J302" s="514"/>
      <c r="K302" s="514"/>
      <c r="L302" s="514"/>
      <c r="M302" s="514"/>
      <c r="N302" s="514"/>
    </row>
    <row r="303" spans="3:14" x14ac:dyDescent="0.2">
      <c r="C303" s="514"/>
      <c r="E303" s="514"/>
      <c r="F303" s="514"/>
      <c r="G303" s="514"/>
      <c r="H303" s="514"/>
      <c r="I303" s="514"/>
      <c r="J303" s="514"/>
      <c r="K303" s="514"/>
      <c r="L303" s="514"/>
      <c r="M303" s="514"/>
      <c r="N303" s="514"/>
    </row>
    <row r="304" spans="3:14" x14ac:dyDescent="0.2">
      <c r="C304" s="514"/>
      <c r="E304" s="514"/>
      <c r="F304" s="514"/>
      <c r="G304" s="514"/>
      <c r="H304" s="514"/>
      <c r="I304" s="514"/>
      <c r="J304" s="514"/>
      <c r="K304" s="514"/>
      <c r="L304" s="514"/>
      <c r="M304" s="514"/>
      <c r="N304" s="514"/>
    </row>
    <row r="305" spans="3:14" x14ac:dyDescent="0.2">
      <c r="C305" s="514"/>
      <c r="E305" s="514"/>
      <c r="F305" s="514"/>
      <c r="G305" s="514"/>
      <c r="H305" s="514"/>
      <c r="I305" s="514"/>
      <c r="J305" s="514"/>
      <c r="K305" s="514"/>
      <c r="L305" s="514"/>
      <c r="M305" s="514"/>
      <c r="N305" s="514"/>
    </row>
    <row r="306" spans="3:14" x14ac:dyDescent="0.2">
      <c r="C306" s="514"/>
      <c r="E306" s="514"/>
      <c r="F306" s="514"/>
      <c r="G306" s="514"/>
      <c r="H306" s="514"/>
      <c r="I306" s="514"/>
      <c r="J306" s="514"/>
      <c r="K306" s="514"/>
      <c r="L306" s="514"/>
      <c r="M306" s="514"/>
      <c r="N306" s="514"/>
    </row>
    <row r="307" spans="3:14" x14ac:dyDescent="0.2">
      <c r="C307" s="514"/>
      <c r="E307" s="514"/>
      <c r="F307" s="514"/>
      <c r="G307" s="514"/>
      <c r="H307" s="514"/>
      <c r="I307" s="514"/>
      <c r="J307" s="514"/>
      <c r="K307" s="514"/>
      <c r="L307" s="514"/>
      <c r="M307" s="514"/>
      <c r="N307" s="514"/>
    </row>
    <row r="308" spans="3:14" x14ac:dyDescent="0.2">
      <c r="C308" s="514"/>
      <c r="E308" s="514"/>
      <c r="F308" s="514"/>
      <c r="G308" s="514"/>
      <c r="H308" s="514"/>
      <c r="I308" s="514"/>
      <c r="J308" s="514"/>
      <c r="K308" s="514"/>
      <c r="L308" s="514"/>
      <c r="M308" s="514"/>
      <c r="N308" s="514"/>
    </row>
    <row r="309" spans="3:14" x14ac:dyDescent="0.2">
      <c r="C309" s="514"/>
      <c r="E309" s="514"/>
      <c r="F309" s="514"/>
      <c r="G309" s="514"/>
      <c r="H309" s="514"/>
      <c r="I309" s="514"/>
      <c r="J309" s="514"/>
      <c r="K309" s="514"/>
      <c r="L309" s="514"/>
      <c r="M309" s="514"/>
      <c r="N309" s="514"/>
    </row>
    <row r="310" spans="3:14" x14ac:dyDescent="0.2">
      <c r="C310" s="514"/>
      <c r="E310" s="514"/>
      <c r="F310" s="514"/>
      <c r="G310" s="514"/>
      <c r="H310" s="514"/>
      <c r="I310" s="514"/>
      <c r="J310" s="514"/>
      <c r="K310" s="514"/>
      <c r="L310" s="514"/>
      <c r="M310" s="514"/>
      <c r="N310" s="514"/>
    </row>
    <row r="311" spans="3:14" x14ac:dyDescent="0.2">
      <c r="C311" s="514"/>
      <c r="E311" s="514"/>
      <c r="F311" s="514"/>
      <c r="G311" s="514"/>
      <c r="H311" s="514"/>
      <c r="I311" s="514"/>
      <c r="J311" s="514"/>
      <c r="K311" s="514"/>
      <c r="L311" s="514"/>
      <c r="M311" s="514"/>
      <c r="N311" s="514"/>
    </row>
    <row r="312" spans="3:14" x14ac:dyDescent="0.2">
      <c r="C312" s="514"/>
      <c r="E312" s="514"/>
      <c r="F312" s="514"/>
      <c r="G312" s="514"/>
      <c r="H312" s="514"/>
      <c r="I312" s="514"/>
      <c r="J312" s="514"/>
      <c r="K312" s="514"/>
      <c r="L312" s="514"/>
      <c r="M312" s="514"/>
      <c r="N312" s="514"/>
    </row>
    <row r="313" spans="3:14" x14ac:dyDescent="0.2">
      <c r="C313" s="514"/>
      <c r="E313" s="514"/>
      <c r="F313" s="514"/>
      <c r="G313" s="514"/>
      <c r="H313" s="514"/>
      <c r="I313" s="514"/>
      <c r="J313" s="514"/>
      <c r="K313" s="514"/>
      <c r="L313" s="514"/>
      <c r="M313" s="514"/>
      <c r="N313" s="514"/>
    </row>
    <row r="314" spans="3:14" x14ac:dyDescent="0.2">
      <c r="C314" s="514"/>
      <c r="E314" s="514"/>
      <c r="F314" s="514"/>
      <c r="G314" s="514"/>
      <c r="H314" s="514"/>
      <c r="I314" s="514"/>
      <c r="J314" s="514"/>
      <c r="K314" s="514"/>
      <c r="L314" s="514"/>
      <c r="M314" s="514"/>
      <c r="N314" s="514"/>
    </row>
    <row r="315" spans="3:14" x14ac:dyDescent="0.2">
      <c r="C315" s="514"/>
      <c r="E315" s="514"/>
      <c r="F315" s="514"/>
      <c r="G315" s="514"/>
      <c r="H315" s="514"/>
      <c r="I315" s="514"/>
      <c r="J315" s="514"/>
      <c r="K315" s="514"/>
      <c r="L315" s="514"/>
      <c r="M315" s="514"/>
      <c r="N315" s="514"/>
    </row>
    <row r="316" spans="3:14" x14ac:dyDescent="0.2">
      <c r="C316" s="514"/>
      <c r="E316" s="514"/>
      <c r="F316" s="514"/>
      <c r="G316" s="514"/>
      <c r="H316" s="514"/>
      <c r="I316" s="514"/>
      <c r="J316" s="514"/>
      <c r="K316" s="514"/>
      <c r="L316" s="514"/>
      <c r="M316" s="514"/>
      <c r="N316" s="514"/>
    </row>
    <row r="317" spans="3:14" x14ac:dyDescent="0.2">
      <c r="C317" s="514"/>
      <c r="E317" s="514"/>
      <c r="F317" s="514"/>
      <c r="G317" s="514"/>
      <c r="H317" s="514"/>
      <c r="I317" s="514"/>
      <c r="J317" s="514"/>
      <c r="K317" s="514"/>
      <c r="L317" s="514"/>
      <c r="M317" s="514"/>
      <c r="N317" s="514"/>
    </row>
    <row r="318" spans="3:14" x14ac:dyDescent="0.2">
      <c r="C318" s="514"/>
      <c r="E318" s="514"/>
      <c r="F318" s="514"/>
      <c r="G318" s="514"/>
      <c r="H318" s="514"/>
      <c r="I318" s="514"/>
      <c r="J318" s="514"/>
      <c r="K318" s="514"/>
      <c r="L318" s="514"/>
      <c r="M318" s="514"/>
      <c r="N318" s="514"/>
    </row>
    <row r="319" spans="3:14" x14ac:dyDescent="0.2">
      <c r="C319" s="514"/>
      <c r="E319" s="514"/>
      <c r="F319" s="514"/>
      <c r="G319" s="514"/>
      <c r="H319" s="514"/>
      <c r="I319" s="514"/>
      <c r="J319" s="514"/>
      <c r="K319" s="514"/>
      <c r="L319" s="514"/>
      <c r="M319" s="514"/>
      <c r="N319" s="514"/>
    </row>
    <row r="320" spans="3:14" x14ac:dyDescent="0.2">
      <c r="C320" s="514"/>
      <c r="E320" s="514"/>
      <c r="F320" s="514"/>
      <c r="G320" s="514"/>
      <c r="H320" s="514"/>
      <c r="I320" s="514"/>
      <c r="J320" s="514"/>
      <c r="K320" s="514"/>
      <c r="L320" s="514"/>
      <c r="M320" s="514"/>
      <c r="N320" s="514"/>
    </row>
    <row r="321" spans="3:14" x14ac:dyDescent="0.2">
      <c r="C321" s="514"/>
      <c r="E321" s="514"/>
      <c r="F321" s="514"/>
      <c r="G321" s="514"/>
      <c r="H321" s="514"/>
      <c r="I321" s="514"/>
      <c r="J321" s="514"/>
      <c r="K321" s="514"/>
      <c r="L321" s="514"/>
      <c r="M321" s="514"/>
      <c r="N321" s="514"/>
    </row>
    <row r="322" spans="3:14" x14ac:dyDescent="0.2">
      <c r="C322" s="514"/>
      <c r="E322" s="514"/>
      <c r="F322" s="514"/>
      <c r="G322" s="514"/>
      <c r="H322" s="514"/>
      <c r="I322" s="514"/>
      <c r="J322" s="514"/>
      <c r="K322" s="514"/>
      <c r="L322" s="514"/>
      <c r="M322" s="514"/>
      <c r="N322" s="514"/>
    </row>
    <row r="323" spans="3:14" x14ac:dyDescent="0.2">
      <c r="C323" s="514"/>
      <c r="E323" s="514"/>
      <c r="F323" s="514"/>
      <c r="G323" s="514"/>
      <c r="H323" s="514"/>
      <c r="I323" s="514"/>
      <c r="J323" s="514"/>
      <c r="K323" s="514"/>
      <c r="L323" s="514"/>
      <c r="M323" s="514"/>
      <c r="N323" s="514"/>
    </row>
    <row r="324" spans="3:14" x14ac:dyDescent="0.2">
      <c r="C324" s="514"/>
      <c r="E324" s="514"/>
      <c r="F324" s="514"/>
      <c r="G324" s="514"/>
      <c r="H324" s="514"/>
      <c r="I324" s="514"/>
      <c r="J324" s="514"/>
      <c r="K324" s="514"/>
      <c r="L324" s="514"/>
      <c r="M324" s="514"/>
      <c r="N324" s="514"/>
    </row>
    <row r="325" spans="3:14" x14ac:dyDescent="0.2">
      <c r="C325" s="514"/>
      <c r="E325" s="514"/>
      <c r="F325" s="514"/>
      <c r="G325" s="514"/>
      <c r="H325" s="514"/>
      <c r="I325" s="514"/>
      <c r="J325" s="514"/>
      <c r="K325" s="514"/>
      <c r="L325" s="514"/>
      <c r="M325" s="514"/>
      <c r="N325" s="514"/>
    </row>
    <row r="326" spans="3:14" x14ac:dyDescent="0.2">
      <c r="C326" s="514"/>
      <c r="E326" s="514"/>
      <c r="F326" s="514"/>
      <c r="G326" s="514"/>
      <c r="H326" s="514"/>
      <c r="I326" s="514"/>
      <c r="J326" s="514"/>
      <c r="K326" s="514"/>
      <c r="L326" s="514"/>
      <c r="M326" s="514"/>
      <c r="N326" s="514"/>
    </row>
    <row r="327" spans="3:14" x14ac:dyDescent="0.2">
      <c r="C327" s="514"/>
      <c r="E327" s="514"/>
      <c r="F327" s="514"/>
      <c r="G327" s="514"/>
      <c r="H327" s="514"/>
      <c r="I327" s="514"/>
      <c r="J327" s="514"/>
      <c r="K327" s="514"/>
      <c r="L327" s="514"/>
      <c r="M327" s="514"/>
      <c r="N327" s="514"/>
    </row>
    <row r="328" spans="3:14" x14ac:dyDescent="0.2">
      <c r="C328" s="514"/>
      <c r="E328" s="514"/>
      <c r="F328" s="514"/>
      <c r="G328" s="514"/>
      <c r="H328" s="514"/>
      <c r="I328" s="514"/>
      <c r="J328" s="514"/>
      <c r="K328" s="514"/>
      <c r="L328" s="514"/>
      <c r="M328" s="514"/>
      <c r="N328" s="514"/>
    </row>
    <row r="329" spans="3:14" x14ac:dyDescent="0.2">
      <c r="C329" s="514"/>
      <c r="E329" s="514"/>
      <c r="F329" s="514"/>
      <c r="G329" s="514"/>
      <c r="H329" s="514"/>
      <c r="I329" s="514"/>
      <c r="J329" s="514"/>
      <c r="K329" s="514"/>
      <c r="L329" s="514"/>
      <c r="M329" s="514"/>
      <c r="N329" s="514"/>
    </row>
    <row r="330" spans="3:14" x14ac:dyDescent="0.2">
      <c r="C330" s="514"/>
      <c r="E330" s="514"/>
      <c r="F330" s="514"/>
      <c r="G330" s="514"/>
      <c r="H330" s="514"/>
      <c r="I330" s="514"/>
      <c r="J330" s="514"/>
      <c r="K330" s="514"/>
      <c r="L330" s="514"/>
      <c r="M330" s="514"/>
      <c r="N330" s="514"/>
    </row>
    <row r="331" spans="3:14" x14ac:dyDescent="0.2">
      <c r="C331" s="514"/>
      <c r="E331" s="514"/>
      <c r="F331" s="514"/>
      <c r="G331" s="514"/>
      <c r="H331" s="514"/>
      <c r="I331" s="514"/>
      <c r="J331" s="514"/>
      <c r="K331" s="514"/>
      <c r="L331" s="514"/>
      <c r="M331" s="514"/>
      <c r="N331" s="514"/>
    </row>
    <row r="332" spans="3:14" x14ac:dyDescent="0.2">
      <c r="C332" s="514"/>
      <c r="E332" s="514"/>
      <c r="F332" s="514"/>
      <c r="G332" s="514"/>
      <c r="H332" s="514"/>
      <c r="I332" s="514"/>
      <c r="J332" s="514"/>
      <c r="K332" s="514"/>
      <c r="L332" s="514"/>
      <c r="M332" s="514"/>
      <c r="N332" s="514"/>
    </row>
    <row r="333" spans="3:14" x14ac:dyDescent="0.2">
      <c r="C333" s="514"/>
      <c r="E333" s="514"/>
      <c r="F333" s="514"/>
      <c r="G333" s="514"/>
      <c r="H333" s="514"/>
      <c r="I333" s="514"/>
      <c r="J333" s="514"/>
      <c r="K333" s="514"/>
      <c r="L333" s="514"/>
      <c r="M333" s="514"/>
      <c r="N333" s="514"/>
    </row>
    <row r="334" spans="3:14" x14ac:dyDescent="0.2">
      <c r="C334" s="514"/>
      <c r="E334" s="514"/>
      <c r="F334" s="514"/>
      <c r="G334" s="514"/>
      <c r="H334" s="514"/>
      <c r="I334" s="514"/>
      <c r="J334" s="514"/>
      <c r="K334" s="514"/>
      <c r="L334" s="514"/>
      <c r="M334" s="514"/>
      <c r="N334" s="514"/>
    </row>
    <row r="335" spans="3:14" x14ac:dyDescent="0.2">
      <c r="C335" s="514"/>
      <c r="E335" s="514"/>
      <c r="F335" s="514"/>
      <c r="G335" s="514"/>
      <c r="H335" s="514"/>
      <c r="I335" s="514"/>
      <c r="J335" s="514"/>
      <c r="K335" s="514"/>
      <c r="L335" s="514"/>
      <c r="M335" s="514"/>
      <c r="N335" s="514"/>
    </row>
    <row r="336" spans="3:14" x14ac:dyDescent="0.2">
      <c r="C336" s="514"/>
      <c r="E336" s="514"/>
      <c r="F336" s="514"/>
      <c r="G336" s="514"/>
      <c r="H336" s="514"/>
      <c r="I336" s="514"/>
      <c r="J336" s="514"/>
      <c r="K336" s="514"/>
      <c r="L336" s="514"/>
      <c r="M336" s="514"/>
      <c r="N336" s="514"/>
    </row>
    <row r="337" spans="3:14" x14ac:dyDescent="0.2">
      <c r="C337" s="514"/>
      <c r="E337" s="514"/>
      <c r="F337" s="514"/>
      <c r="G337" s="514"/>
      <c r="H337" s="514"/>
      <c r="I337" s="514"/>
      <c r="J337" s="514"/>
      <c r="K337" s="514"/>
      <c r="L337" s="514"/>
      <c r="M337" s="514"/>
      <c r="N337" s="514"/>
    </row>
    <row r="338" spans="3:14" x14ac:dyDescent="0.2">
      <c r="C338" s="514"/>
      <c r="E338" s="514"/>
      <c r="F338" s="514"/>
      <c r="G338" s="514"/>
      <c r="H338" s="514"/>
      <c r="I338" s="514"/>
      <c r="J338" s="514"/>
      <c r="K338" s="514"/>
      <c r="L338" s="514"/>
      <c r="M338" s="514"/>
      <c r="N338" s="514"/>
    </row>
    <row r="339" spans="3:14" x14ac:dyDescent="0.2">
      <c r="C339" s="514"/>
      <c r="E339" s="514"/>
      <c r="F339" s="514"/>
      <c r="G339" s="514"/>
      <c r="H339" s="514"/>
      <c r="I339" s="514"/>
      <c r="J339" s="514"/>
      <c r="K339" s="514"/>
      <c r="L339" s="514"/>
      <c r="M339" s="514"/>
      <c r="N339" s="514"/>
    </row>
    <row r="340" spans="3:14" x14ac:dyDescent="0.2">
      <c r="C340" s="514"/>
      <c r="E340" s="514"/>
      <c r="F340" s="514"/>
      <c r="G340" s="514"/>
      <c r="H340" s="514"/>
      <c r="I340" s="514"/>
      <c r="J340" s="514"/>
      <c r="K340" s="514"/>
      <c r="L340" s="514"/>
      <c r="M340" s="514"/>
      <c r="N340" s="514"/>
    </row>
    <row r="341" spans="3:14" x14ac:dyDescent="0.2">
      <c r="C341" s="514"/>
      <c r="E341" s="514"/>
      <c r="F341" s="514"/>
      <c r="G341" s="514"/>
      <c r="H341" s="514"/>
      <c r="I341" s="514"/>
      <c r="J341" s="514"/>
      <c r="K341" s="514"/>
      <c r="L341" s="514"/>
      <c r="M341" s="514"/>
      <c r="N341" s="514"/>
    </row>
    <row r="342" spans="3:14" x14ac:dyDescent="0.2">
      <c r="C342" s="514"/>
      <c r="E342" s="514"/>
      <c r="F342" s="514"/>
      <c r="G342" s="514"/>
      <c r="H342" s="514"/>
      <c r="I342" s="514"/>
      <c r="J342" s="514"/>
      <c r="K342" s="514"/>
      <c r="L342" s="514"/>
      <c r="M342" s="514"/>
      <c r="N342" s="514"/>
    </row>
    <row r="343" spans="3:14" x14ac:dyDescent="0.2">
      <c r="C343" s="514"/>
      <c r="E343" s="514"/>
      <c r="F343" s="514"/>
      <c r="G343" s="514"/>
      <c r="H343" s="514"/>
      <c r="I343" s="514"/>
      <c r="J343" s="514"/>
      <c r="K343" s="514"/>
      <c r="L343" s="514"/>
      <c r="M343" s="514"/>
      <c r="N343" s="514"/>
    </row>
    <row r="344" spans="3:14" x14ac:dyDescent="0.2">
      <c r="C344" s="514"/>
      <c r="E344" s="514"/>
      <c r="F344" s="514"/>
      <c r="G344" s="514"/>
      <c r="H344" s="514"/>
      <c r="I344" s="514"/>
      <c r="J344" s="514"/>
      <c r="K344" s="514"/>
      <c r="L344" s="514"/>
      <c r="M344" s="514"/>
      <c r="N344" s="514"/>
    </row>
    <row r="345" spans="3:14" x14ac:dyDescent="0.2">
      <c r="C345" s="514"/>
      <c r="E345" s="514"/>
      <c r="F345" s="514"/>
      <c r="G345" s="514"/>
      <c r="H345" s="514"/>
      <c r="I345" s="514"/>
      <c r="J345" s="514"/>
      <c r="K345" s="514"/>
      <c r="L345" s="514"/>
      <c r="M345" s="514"/>
      <c r="N345" s="514"/>
    </row>
    <row r="346" spans="3:14" x14ac:dyDescent="0.2">
      <c r="C346" s="514"/>
      <c r="E346" s="514"/>
      <c r="F346" s="514"/>
      <c r="G346" s="514"/>
      <c r="H346" s="514"/>
      <c r="I346" s="514"/>
      <c r="J346" s="514"/>
      <c r="K346" s="514"/>
      <c r="L346" s="514"/>
      <c r="M346" s="514"/>
      <c r="N346" s="514"/>
    </row>
    <row r="347" spans="3:14" x14ac:dyDescent="0.2">
      <c r="C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4"/>
    </row>
    <row r="348" spans="3:14" x14ac:dyDescent="0.2">
      <c r="C348" s="514"/>
      <c r="E348" s="514"/>
      <c r="F348" s="514"/>
      <c r="G348" s="514"/>
      <c r="H348" s="514"/>
      <c r="I348" s="514"/>
      <c r="J348" s="514"/>
      <c r="K348" s="514"/>
      <c r="L348" s="514"/>
      <c r="M348" s="514"/>
      <c r="N348" s="514"/>
    </row>
    <row r="349" spans="3:14" x14ac:dyDescent="0.2">
      <c r="C349" s="514"/>
      <c r="E349" s="514"/>
      <c r="F349" s="514"/>
      <c r="G349" s="514"/>
      <c r="H349" s="514"/>
      <c r="I349" s="514"/>
      <c r="J349" s="514"/>
      <c r="K349" s="514"/>
      <c r="L349" s="514"/>
      <c r="M349" s="514"/>
      <c r="N349" s="514"/>
    </row>
    <row r="350" spans="3:14" x14ac:dyDescent="0.2">
      <c r="C350" s="514"/>
      <c r="E350" s="514"/>
      <c r="F350" s="514"/>
      <c r="G350" s="514"/>
      <c r="H350" s="514"/>
      <c r="I350" s="514"/>
      <c r="J350" s="514"/>
      <c r="K350" s="514"/>
      <c r="L350" s="514"/>
      <c r="M350" s="514"/>
      <c r="N350" s="514"/>
    </row>
    <row r="351" spans="3:14" x14ac:dyDescent="0.2">
      <c r="C351" s="514"/>
      <c r="E351" s="514"/>
      <c r="F351" s="514"/>
      <c r="G351" s="514"/>
      <c r="H351" s="514"/>
      <c r="I351" s="514"/>
      <c r="J351" s="514"/>
      <c r="K351" s="514"/>
      <c r="L351" s="514"/>
      <c r="M351" s="514"/>
      <c r="N351" s="514"/>
    </row>
    <row r="352" spans="3:14" x14ac:dyDescent="0.2">
      <c r="C352" s="514"/>
      <c r="E352" s="514"/>
      <c r="F352" s="514"/>
      <c r="G352" s="514"/>
      <c r="H352" s="514"/>
      <c r="I352" s="514"/>
      <c r="J352" s="514"/>
      <c r="K352" s="514"/>
      <c r="L352" s="514"/>
      <c r="M352" s="514"/>
      <c r="N352" s="514"/>
    </row>
    <row r="353" spans="3:14" x14ac:dyDescent="0.2">
      <c r="C353" s="514"/>
      <c r="E353" s="514"/>
      <c r="F353" s="514"/>
      <c r="G353" s="514"/>
      <c r="H353" s="514"/>
      <c r="I353" s="514"/>
      <c r="J353" s="514"/>
      <c r="K353" s="514"/>
      <c r="L353" s="514"/>
      <c r="M353" s="514"/>
      <c r="N353" s="514"/>
    </row>
    <row r="354" spans="3:14" x14ac:dyDescent="0.2">
      <c r="C354" s="514"/>
      <c r="E354" s="514"/>
      <c r="F354" s="514"/>
      <c r="G354" s="514"/>
      <c r="H354" s="514"/>
      <c r="I354" s="514"/>
      <c r="J354" s="514"/>
      <c r="K354" s="514"/>
      <c r="L354" s="514"/>
      <c r="M354" s="514"/>
      <c r="N354" s="514"/>
    </row>
    <row r="355" spans="3:14" x14ac:dyDescent="0.2">
      <c r="C355" s="514"/>
      <c r="E355" s="514"/>
      <c r="F355" s="514"/>
      <c r="G355" s="514"/>
      <c r="H355" s="514"/>
      <c r="I355" s="514"/>
      <c r="J355" s="514"/>
      <c r="K355" s="514"/>
      <c r="L355" s="514"/>
      <c r="M355" s="514"/>
      <c r="N355" s="514"/>
    </row>
    <row r="356" spans="3:14" x14ac:dyDescent="0.2">
      <c r="C356" s="514"/>
      <c r="E356" s="514"/>
      <c r="F356" s="514"/>
      <c r="G356" s="514"/>
      <c r="H356" s="514"/>
      <c r="I356" s="514"/>
      <c r="J356" s="514"/>
      <c r="K356" s="514"/>
      <c r="L356" s="514"/>
      <c r="M356" s="514"/>
      <c r="N356" s="514"/>
    </row>
    <row r="357" spans="3:14" x14ac:dyDescent="0.2">
      <c r="C357" s="514"/>
      <c r="E357" s="514"/>
      <c r="F357" s="514"/>
      <c r="G357" s="514"/>
      <c r="H357" s="514"/>
      <c r="I357" s="514"/>
      <c r="J357" s="514"/>
      <c r="K357" s="514"/>
      <c r="L357" s="514"/>
      <c r="M357" s="514"/>
      <c r="N357" s="514"/>
    </row>
    <row r="358" spans="3:14" x14ac:dyDescent="0.2">
      <c r="C358" s="514"/>
      <c r="E358" s="514"/>
      <c r="F358" s="514"/>
      <c r="G358" s="514"/>
      <c r="H358" s="514"/>
      <c r="I358" s="514"/>
      <c r="J358" s="514"/>
      <c r="K358" s="514"/>
      <c r="L358" s="514"/>
      <c r="M358" s="514"/>
      <c r="N358" s="514"/>
    </row>
    <row r="359" spans="3:14" x14ac:dyDescent="0.2">
      <c r="C359" s="514"/>
      <c r="E359" s="514"/>
      <c r="F359" s="514"/>
      <c r="G359" s="514"/>
      <c r="H359" s="514"/>
      <c r="I359" s="514"/>
      <c r="J359" s="514"/>
      <c r="K359" s="514"/>
      <c r="L359" s="514"/>
      <c r="M359" s="514"/>
      <c r="N359" s="514"/>
    </row>
    <row r="360" spans="3:14" x14ac:dyDescent="0.2">
      <c r="C360" s="514"/>
      <c r="E360" s="514"/>
      <c r="F360" s="514"/>
      <c r="G360" s="514"/>
      <c r="H360" s="514"/>
      <c r="I360" s="514"/>
      <c r="J360" s="514"/>
      <c r="K360" s="514"/>
      <c r="L360" s="514"/>
      <c r="M360" s="514"/>
      <c r="N360" s="514"/>
    </row>
    <row r="361" spans="3:14" x14ac:dyDescent="0.2">
      <c r="C361" s="514"/>
      <c r="E361" s="514"/>
      <c r="F361" s="514"/>
      <c r="G361" s="514"/>
      <c r="H361" s="514"/>
      <c r="I361" s="514"/>
      <c r="J361" s="514"/>
      <c r="K361" s="514"/>
      <c r="L361" s="514"/>
      <c r="M361" s="514"/>
      <c r="N361" s="514"/>
    </row>
    <row r="362" spans="3:14" x14ac:dyDescent="0.2">
      <c r="C362" s="514"/>
      <c r="E362" s="514"/>
      <c r="F362" s="514"/>
      <c r="G362" s="514"/>
      <c r="H362" s="514"/>
      <c r="I362" s="514"/>
      <c r="J362" s="514"/>
      <c r="K362" s="514"/>
      <c r="L362" s="514"/>
      <c r="M362" s="514"/>
      <c r="N362" s="514"/>
    </row>
    <row r="363" spans="3:14" x14ac:dyDescent="0.2">
      <c r="C363" s="514"/>
      <c r="E363" s="514"/>
      <c r="F363" s="514"/>
      <c r="G363" s="514"/>
      <c r="H363" s="514"/>
      <c r="I363" s="514"/>
      <c r="J363" s="514"/>
      <c r="K363" s="514"/>
      <c r="L363" s="514"/>
      <c r="M363" s="514"/>
      <c r="N363" s="514"/>
    </row>
    <row r="364" spans="3:14" x14ac:dyDescent="0.2">
      <c r="C364" s="514"/>
      <c r="E364" s="514"/>
      <c r="F364" s="514"/>
      <c r="G364" s="514"/>
      <c r="H364" s="514"/>
      <c r="I364" s="514"/>
      <c r="J364" s="514"/>
      <c r="K364" s="514"/>
      <c r="L364" s="514"/>
      <c r="M364" s="514"/>
      <c r="N364" s="514"/>
    </row>
    <row r="365" spans="3:14" x14ac:dyDescent="0.2">
      <c r="C365" s="514"/>
      <c r="E365" s="514"/>
      <c r="F365" s="514"/>
      <c r="G365" s="514"/>
      <c r="H365" s="514"/>
      <c r="I365" s="514"/>
      <c r="J365" s="514"/>
      <c r="K365" s="514"/>
      <c r="L365" s="514"/>
      <c r="M365" s="514"/>
      <c r="N365" s="514"/>
    </row>
    <row r="366" spans="3:14" x14ac:dyDescent="0.2">
      <c r="C366" s="514"/>
      <c r="E366" s="514"/>
      <c r="F366" s="514"/>
      <c r="G366" s="514"/>
      <c r="H366" s="514"/>
      <c r="I366" s="514"/>
      <c r="J366" s="514"/>
      <c r="K366" s="514"/>
      <c r="L366" s="514"/>
      <c r="M366" s="514"/>
      <c r="N366" s="514"/>
    </row>
    <row r="367" spans="3:14" x14ac:dyDescent="0.2">
      <c r="C367" s="514"/>
      <c r="E367" s="514"/>
      <c r="F367" s="514"/>
      <c r="G367" s="514"/>
      <c r="H367" s="514"/>
      <c r="I367" s="514"/>
      <c r="J367" s="514"/>
      <c r="K367" s="514"/>
      <c r="L367" s="514"/>
      <c r="M367" s="514"/>
      <c r="N367" s="514"/>
    </row>
    <row r="368" spans="3:14" x14ac:dyDescent="0.2">
      <c r="C368" s="514"/>
      <c r="E368" s="514"/>
      <c r="F368" s="514"/>
      <c r="G368" s="514"/>
      <c r="H368" s="514"/>
      <c r="I368" s="514"/>
      <c r="J368" s="514"/>
      <c r="K368" s="514"/>
      <c r="L368" s="514"/>
      <c r="M368" s="514"/>
      <c r="N368" s="514"/>
    </row>
    <row r="369" spans="3:14" x14ac:dyDescent="0.2">
      <c r="C369" s="514"/>
      <c r="E369" s="514"/>
      <c r="F369" s="514"/>
      <c r="G369" s="514"/>
      <c r="H369" s="514"/>
      <c r="I369" s="514"/>
      <c r="J369" s="514"/>
      <c r="K369" s="514"/>
      <c r="L369" s="514"/>
      <c r="M369" s="514"/>
      <c r="N369" s="514"/>
    </row>
    <row r="370" spans="3:14" x14ac:dyDescent="0.2">
      <c r="C370" s="514"/>
      <c r="E370" s="514"/>
      <c r="F370" s="514"/>
      <c r="G370" s="514"/>
      <c r="H370" s="514"/>
      <c r="I370" s="514"/>
      <c r="J370" s="514"/>
      <c r="K370" s="514"/>
      <c r="L370" s="514"/>
      <c r="M370" s="514"/>
      <c r="N370" s="514"/>
    </row>
    <row r="371" spans="3:14" x14ac:dyDescent="0.2">
      <c r="C371" s="514"/>
      <c r="E371" s="514"/>
      <c r="F371" s="514"/>
      <c r="G371" s="514"/>
      <c r="H371" s="514"/>
      <c r="I371" s="514"/>
      <c r="J371" s="514"/>
      <c r="K371" s="514"/>
      <c r="L371" s="514"/>
      <c r="M371" s="514"/>
      <c r="N371" s="514"/>
    </row>
    <row r="372" spans="3:14" x14ac:dyDescent="0.2">
      <c r="C372" s="514"/>
      <c r="E372" s="514"/>
      <c r="F372" s="514"/>
      <c r="G372" s="514"/>
      <c r="H372" s="514"/>
      <c r="I372" s="514"/>
      <c r="J372" s="514"/>
      <c r="K372" s="514"/>
      <c r="L372" s="514"/>
      <c r="M372" s="514"/>
      <c r="N372" s="514"/>
    </row>
    <row r="373" spans="3:14" x14ac:dyDescent="0.2">
      <c r="C373" s="514"/>
      <c r="E373" s="514"/>
      <c r="F373" s="514"/>
      <c r="G373" s="514"/>
      <c r="H373" s="514"/>
      <c r="I373" s="514"/>
      <c r="J373" s="514"/>
      <c r="K373" s="514"/>
      <c r="L373" s="514"/>
      <c r="M373" s="514"/>
      <c r="N373" s="514"/>
    </row>
    <row r="374" spans="3:14" x14ac:dyDescent="0.2">
      <c r="C374" s="514"/>
      <c r="E374" s="514"/>
      <c r="F374" s="514"/>
      <c r="G374" s="514"/>
      <c r="H374" s="514"/>
      <c r="I374" s="514"/>
      <c r="J374" s="514"/>
      <c r="K374" s="514"/>
      <c r="L374" s="514"/>
      <c r="M374" s="514"/>
      <c r="N374" s="514"/>
    </row>
    <row r="375" spans="3:14" x14ac:dyDescent="0.2">
      <c r="C375" s="514"/>
      <c r="E375" s="514"/>
      <c r="F375" s="514"/>
      <c r="G375" s="514"/>
      <c r="H375" s="514"/>
      <c r="I375" s="514"/>
      <c r="J375" s="514"/>
      <c r="K375" s="514"/>
      <c r="L375" s="514"/>
      <c r="M375" s="514"/>
      <c r="N375" s="514"/>
    </row>
    <row r="376" spans="3:14" x14ac:dyDescent="0.2">
      <c r="C376" s="514"/>
      <c r="E376" s="514"/>
      <c r="F376" s="514"/>
      <c r="G376" s="514"/>
      <c r="H376" s="514"/>
      <c r="I376" s="514"/>
      <c r="J376" s="514"/>
      <c r="K376" s="514"/>
      <c r="L376" s="514"/>
      <c r="M376" s="514"/>
      <c r="N376" s="514"/>
    </row>
    <row r="377" spans="3:14" x14ac:dyDescent="0.2">
      <c r="C377" s="514"/>
      <c r="E377" s="514"/>
      <c r="F377" s="514"/>
      <c r="G377" s="514"/>
      <c r="H377" s="514"/>
      <c r="I377" s="514"/>
      <c r="J377" s="514"/>
      <c r="K377" s="514"/>
      <c r="L377" s="514"/>
      <c r="M377" s="514"/>
      <c r="N377" s="514"/>
    </row>
    <row r="378" spans="3:14" x14ac:dyDescent="0.2">
      <c r="C378" s="514"/>
      <c r="E378" s="514"/>
      <c r="F378" s="514"/>
      <c r="G378" s="514"/>
      <c r="H378" s="514"/>
      <c r="I378" s="514"/>
      <c r="J378" s="514"/>
      <c r="K378" s="514"/>
      <c r="L378" s="514"/>
      <c r="M378" s="514"/>
      <c r="N378" s="514"/>
    </row>
    <row r="379" spans="3:14" x14ac:dyDescent="0.2">
      <c r="C379" s="514"/>
      <c r="E379" s="514"/>
      <c r="F379" s="514"/>
      <c r="G379" s="514"/>
      <c r="H379" s="514"/>
      <c r="I379" s="514"/>
      <c r="J379" s="514"/>
      <c r="K379" s="514"/>
      <c r="L379" s="514"/>
      <c r="M379" s="514"/>
      <c r="N379" s="514"/>
    </row>
    <row r="380" spans="3:14" x14ac:dyDescent="0.2">
      <c r="C380" s="514"/>
      <c r="E380" s="514"/>
      <c r="F380" s="514"/>
      <c r="G380" s="514"/>
      <c r="H380" s="514"/>
      <c r="I380" s="514"/>
      <c r="J380" s="514"/>
      <c r="K380" s="514"/>
      <c r="L380" s="514"/>
      <c r="M380" s="514"/>
      <c r="N380" s="514"/>
    </row>
    <row r="381" spans="3:14" x14ac:dyDescent="0.2">
      <c r="C381" s="514"/>
      <c r="E381" s="514"/>
      <c r="F381" s="514"/>
      <c r="G381" s="514"/>
      <c r="H381" s="514"/>
      <c r="I381" s="514"/>
      <c r="J381" s="514"/>
      <c r="K381" s="514"/>
      <c r="L381" s="514"/>
      <c r="M381" s="514"/>
      <c r="N381" s="514"/>
    </row>
    <row r="382" spans="3:14" x14ac:dyDescent="0.2">
      <c r="C382" s="514"/>
      <c r="E382" s="514"/>
      <c r="F382" s="514"/>
      <c r="G382" s="514"/>
      <c r="H382" s="514"/>
      <c r="I382" s="514"/>
      <c r="J382" s="514"/>
      <c r="K382" s="514"/>
      <c r="L382" s="514"/>
      <c r="M382" s="514"/>
      <c r="N382" s="514"/>
    </row>
    <row r="383" spans="3:14" x14ac:dyDescent="0.2">
      <c r="C383" s="514"/>
      <c r="E383" s="514"/>
      <c r="F383" s="514"/>
      <c r="G383" s="514"/>
      <c r="H383" s="514"/>
      <c r="I383" s="514"/>
      <c r="J383" s="514"/>
      <c r="K383" s="514"/>
      <c r="L383" s="514"/>
      <c r="M383" s="514"/>
      <c r="N383" s="514"/>
    </row>
    <row r="384" spans="3:14" x14ac:dyDescent="0.2">
      <c r="C384" s="514"/>
      <c r="E384" s="514"/>
      <c r="F384" s="514"/>
      <c r="G384" s="514"/>
      <c r="H384" s="514"/>
      <c r="I384" s="514"/>
      <c r="J384" s="514"/>
      <c r="K384" s="514"/>
      <c r="L384" s="514"/>
      <c r="M384" s="514"/>
      <c r="N384" s="514"/>
    </row>
    <row r="385" spans="3:14" x14ac:dyDescent="0.2">
      <c r="C385" s="514"/>
      <c r="E385" s="514"/>
      <c r="F385" s="514"/>
      <c r="G385" s="514"/>
      <c r="H385" s="514"/>
      <c r="I385" s="514"/>
      <c r="J385" s="514"/>
      <c r="K385" s="514"/>
      <c r="L385" s="514"/>
      <c r="M385" s="514"/>
      <c r="N385" s="514"/>
    </row>
    <row r="386" spans="3:14" x14ac:dyDescent="0.2">
      <c r="C386" s="514"/>
      <c r="E386" s="514"/>
      <c r="F386" s="514"/>
      <c r="G386" s="514"/>
      <c r="H386" s="514"/>
      <c r="I386" s="514"/>
      <c r="J386" s="514"/>
      <c r="K386" s="514"/>
      <c r="L386" s="514"/>
      <c r="M386" s="514"/>
      <c r="N386" s="514"/>
    </row>
    <row r="387" spans="3:14" x14ac:dyDescent="0.2">
      <c r="C387" s="514"/>
      <c r="E387" s="514"/>
      <c r="F387" s="514"/>
      <c r="G387" s="514"/>
      <c r="H387" s="514"/>
      <c r="I387" s="514"/>
      <c r="J387" s="514"/>
      <c r="K387" s="514"/>
      <c r="L387" s="514"/>
      <c r="M387" s="514"/>
      <c r="N387" s="514"/>
    </row>
    <row r="388" spans="3:14" x14ac:dyDescent="0.2">
      <c r="C388" s="514"/>
      <c r="E388" s="514"/>
      <c r="F388" s="514"/>
      <c r="G388" s="514"/>
      <c r="H388" s="514"/>
      <c r="I388" s="514"/>
      <c r="J388" s="514"/>
      <c r="K388" s="514"/>
      <c r="L388" s="514"/>
      <c r="M388" s="514"/>
      <c r="N388" s="514"/>
    </row>
    <row r="389" spans="3:14" x14ac:dyDescent="0.2">
      <c r="C389" s="514"/>
      <c r="E389" s="514"/>
      <c r="F389" s="514"/>
      <c r="G389" s="514"/>
      <c r="H389" s="514"/>
      <c r="I389" s="514"/>
      <c r="J389" s="514"/>
      <c r="K389" s="514"/>
      <c r="L389" s="514"/>
      <c r="M389" s="514"/>
      <c r="N389" s="514"/>
    </row>
    <row r="390" spans="3:14" x14ac:dyDescent="0.2">
      <c r="C390" s="514"/>
      <c r="E390" s="514"/>
      <c r="F390" s="514"/>
      <c r="G390" s="514"/>
      <c r="H390" s="514"/>
      <c r="I390" s="514"/>
      <c r="J390" s="514"/>
      <c r="K390" s="514"/>
      <c r="L390" s="514"/>
      <c r="M390" s="514"/>
      <c r="N390" s="514"/>
    </row>
    <row r="391" spans="3:14" x14ac:dyDescent="0.2">
      <c r="C391" s="514"/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</row>
    <row r="392" spans="3:14" x14ac:dyDescent="0.2">
      <c r="C392" s="514"/>
      <c r="E392" s="514"/>
      <c r="F392" s="514"/>
      <c r="G392" s="514"/>
      <c r="H392" s="514"/>
      <c r="I392" s="514"/>
      <c r="J392" s="514"/>
      <c r="K392" s="514"/>
      <c r="L392" s="514"/>
      <c r="M392" s="514"/>
      <c r="N392" s="514"/>
    </row>
    <row r="393" spans="3:14" x14ac:dyDescent="0.2">
      <c r="C393" s="514"/>
      <c r="E393" s="514"/>
      <c r="F393" s="514"/>
      <c r="G393" s="514"/>
      <c r="H393" s="514"/>
      <c r="I393" s="514"/>
      <c r="J393" s="514"/>
      <c r="K393" s="514"/>
      <c r="L393" s="514"/>
      <c r="M393" s="514"/>
      <c r="N393" s="514"/>
    </row>
    <row r="394" spans="3:14" x14ac:dyDescent="0.2">
      <c r="C394" s="514"/>
      <c r="E394" s="514"/>
      <c r="F394" s="514"/>
      <c r="G394" s="514"/>
      <c r="H394" s="514"/>
      <c r="I394" s="514"/>
      <c r="J394" s="514"/>
      <c r="K394" s="514"/>
      <c r="L394" s="514"/>
      <c r="M394" s="514"/>
      <c r="N394" s="514"/>
    </row>
    <row r="395" spans="3:14" x14ac:dyDescent="0.2">
      <c r="C395" s="514"/>
      <c r="E395" s="514"/>
      <c r="F395" s="514"/>
      <c r="G395" s="514"/>
      <c r="H395" s="514"/>
      <c r="I395" s="514"/>
      <c r="J395" s="514"/>
      <c r="K395" s="514"/>
      <c r="L395" s="514"/>
      <c r="M395" s="514"/>
      <c r="N395" s="514"/>
    </row>
    <row r="396" spans="3:14" x14ac:dyDescent="0.2">
      <c r="C396" s="514"/>
      <c r="E396" s="514"/>
      <c r="F396" s="514"/>
      <c r="G396" s="514"/>
      <c r="H396" s="514"/>
      <c r="I396" s="514"/>
      <c r="J396" s="514"/>
      <c r="K396" s="514"/>
      <c r="L396" s="514"/>
      <c r="M396" s="514"/>
      <c r="N396" s="514"/>
    </row>
    <row r="397" spans="3:14" x14ac:dyDescent="0.2">
      <c r="C397" s="514"/>
      <c r="E397" s="514"/>
      <c r="F397" s="514"/>
      <c r="G397" s="514"/>
      <c r="H397" s="514"/>
      <c r="I397" s="514"/>
      <c r="J397" s="514"/>
      <c r="K397" s="514"/>
      <c r="L397" s="514"/>
      <c r="M397" s="514"/>
      <c r="N397" s="514"/>
    </row>
    <row r="398" spans="3:14" x14ac:dyDescent="0.2">
      <c r="C398" s="514"/>
      <c r="E398" s="514"/>
      <c r="F398" s="514"/>
      <c r="G398" s="514"/>
      <c r="H398" s="514"/>
      <c r="I398" s="514"/>
      <c r="J398" s="514"/>
      <c r="K398" s="514"/>
      <c r="L398" s="514"/>
      <c r="M398" s="514"/>
      <c r="N398" s="514"/>
    </row>
    <row r="399" spans="3:14" x14ac:dyDescent="0.2">
      <c r="C399" s="514"/>
      <c r="E399" s="514"/>
      <c r="F399" s="514"/>
      <c r="G399" s="514"/>
      <c r="H399" s="514"/>
      <c r="I399" s="514"/>
      <c r="J399" s="514"/>
      <c r="K399" s="514"/>
      <c r="L399" s="514"/>
      <c r="M399" s="514"/>
      <c r="N399" s="514"/>
    </row>
    <row r="400" spans="3:14" x14ac:dyDescent="0.2">
      <c r="C400" s="514"/>
      <c r="E400" s="514"/>
      <c r="F400" s="514"/>
      <c r="G400" s="514"/>
      <c r="H400" s="514"/>
      <c r="I400" s="514"/>
      <c r="J400" s="514"/>
      <c r="K400" s="514"/>
      <c r="L400" s="514"/>
      <c r="M400" s="514"/>
      <c r="N400" s="514"/>
    </row>
    <row r="401" spans="3:14" x14ac:dyDescent="0.2">
      <c r="C401" s="514"/>
      <c r="E401" s="514"/>
      <c r="F401" s="514"/>
      <c r="G401" s="514"/>
      <c r="H401" s="514"/>
      <c r="I401" s="514"/>
      <c r="J401" s="514"/>
      <c r="K401" s="514"/>
      <c r="L401" s="514"/>
      <c r="M401" s="514"/>
      <c r="N401" s="514"/>
    </row>
    <row r="402" spans="3:14" x14ac:dyDescent="0.2">
      <c r="C402" s="514"/>
      <c r="E402" s="514"/>
      <c r="F402" s="514"/>
      <c r="G402" s="514"/>
      <c r="H402" s="514"/>
      <c r="I402" s="514"/>
      <c r="J402" s="514"/>
      <c r="K402" s="514"/>
      <c r="L402" s="514"/>
      <c r="M402" s="514"/>
      <c r="N402" s="514"/>
    </row>
    <row r="403" spans="3:14" x14ac:dyDescent="0.2">
      <c r="C403" s="514"/>
      <c r="E403" s="514"/>
      <c r="F403" s="514"/>
      <c r="G403" s="514"/>
      <c r="H403" s="514"/>
      <c r="I403" s="514"/>
      <c r="J403" s="514"/>
      <c r="K403" s="514"/>
      <c r="L403" s="514"/>
      <c r="M403" s="514"/>
      <c r="N403" s="514"/>
    </row>
    <row r="404" spans="3:14" x14ac:dyDescent="0.2">
      <c r="C404" s="514"/>
      <c r="E404" s="514"/>
      <c r="F404" s="514"/>
      <c r="G404" s="514"/>
      <c r="H404" s="514"/>
      <c r="I404" s="514"/>
      <c r="J404" s="514"/>
      <c r="K404" s="514"/>
      <c r="L404" s="514"/>
      <c r="M404" s="514"/>
      <c r="N404" s="514"/>
    </row>
    <row r="405" spans="3:14" x14ac:dyDescent="0.2">
      <c r="C405" s="514"/>
      <c r="E405" s="514"/>
      <c r="F405" s="514"/>
      <c r="G405" s="514"/>
      <c r="H405" s="514"/>
      <c r="I405" s="514"/>
      <c r="J405" s="514"/>
      <c r="K405" s="514"/>
      <c r="L405" s="514"/>
      <c r="M405" s="514"/>
      <c r="N405" s="514"/>
    </row>
    <row r="406" spans="3:14" x14ac:dyDescent="0.2">
      <c r="C406" s="514"/>
      <c r="E406" s="514"/>
      <c r="F406" s="514"/>
      <c r="G406" s="514"/>
      <c r="H406" s="514"/>
      <c r="I406" s="514"/>
      <c r="J406" s="514"/>
      <c r="K406" s="514"/>
      <c r="L406" s="514"/>
      <c r="M406" s="514"/>
      <c r="N406" s="514"/>
    </row>
    <row r="407" spans="3:14" x14ac:dyDescent="0.2">
      <c r="C407" s="514"/>
      <c r="E407" s="514"/>
      <c r="F407" s="514"/>
      <c r="G407" s="514"/>
      <c r="H407" s="514"/>
      <c r="I407" s="514"/>
      <c r="J407" s="514"/>
      <c r="K407" s="514"/>
      <c r="L407" s="514"/>
      <c r="M407" s="514"/>
      <c r="N407" s="514"/>
    </row>
    <row r="408" spans="3:14" x14ac:dyDescent="0.2">
      <c r="C408" s="514"/>
      <c r="E408" s="514"/>
      <c r="F408" s="514"/>
      <c r="G408" s="514"/>
      <c r="H408" s="514"/>
      <c r="I408" s="514"/>
      <c r="J408" s="514"/>
      <c r="K408" s="514"/>
      <c r="L408" s="514"/>
      <c r="M408" s="514"/>
      <c r="N408" s="514"/>
    </row>
    <row r="409" spans="3:14" x14ac:dyDescent="0.2">
      <c r="C409" s="514"/>
      <c r="E409" s="514"/>
      <c r="F409" s="514"/>
      <c r="G409" s="514"/>
      <c r="H409" s="514"/>
      <c r="I409" s="514"/>
      <c r="J409" s="514"/>
      <c r="K409" s="514"/>
      <c r="L409" s="514"/>
      <c r="M409" s="514"/>
      <c r="N409" s="514"/>
    </row>
    <row r="410" spans="3:14" x14ac:dyDescent="0.2">
      <c r="C410" s="514"/>
      <c r="E410" s="514"/>
      <c r="F410" s="514"/>
      <c r="G410" s="514"/>
      <c r="H410" s="514"/>
      <c r="I410" s="514"/>
      <c r="J410" s="514"/>
      <c r="K410" s="514"/>
      <c r="L410" s="514"/>
      <c r="M410" s="514"/>
      <c r="N410" s="514"/>
    </row>
    <row r="411" spans="3:14" x14ac:dyDescent="0.2">
      <c r="C411" s="514"/>
      <c r="E411" s="514"/>
      <c r="F411" s="514"/>
      <c r="G411" s="514"/>
      <c r="H411" s="514"/>
      <c r="I411" s="514"/>
      <c r="J411" s="514"/>
      <c r="K411" s="514"/>
      <c r="L411" s="514"/>
      <c r="M411" s="514"/>
      <c r="N411" s="514"/>
    </row>
    <row r="412" spans="3:14" x14ac:dyDescent="0.2">
      <c r="C412" s="514"/>
      <c r="E412" s="514"/>
      <c r="F412" s="514"/>
      <c r="G412" s="514"/>
      <c r="H412" s="514"/>
      <c r="I412" s="514"/>
      <c r="J412" s="514"/>
      <c r="K412" s="514"/>
      <c r="L412" s="514"/>
      <c r="M412" s="514"/>
      <c r="N412" s="514"/>
    </row>
    <row r="413" spans="3:14" x14ac:dyDescent="0.2">
      <c r="C413" s="514"/>
      <c r="E413" s="514"/>
      <c r="F413" s="514"/>
      <c r="G413" s="514"/>
      <c r="H413" s="514"/>
      <c r="I413" s="514"/>
      <c r="J413" s="514"/>
      <c r="K413" s="514"/>
      <c r="L413" s="514"/>
      <c r="M413" s="514"/>
      <c r="N413" s="514"/>
    </row>
    <row r="414" spans="3:14" x14ac:dyDescent="0.2">
      <c r="C414" s="514"/>
      <c r="E414" s="514"/>
      <c r="F414" s="514"/>
      <c r="G414" s="514"/>
      <c r="H414" s="514"/>
      <c r="I414" s="514"/>
      <c r="J414" s="514"/>
      <c r="K414" s="514"/>
      <c r="L414" s="514"/>
      <c r="M414" s="514"/>
      <c r="N414" s="514"/>
    </row>
    <row r="415" spans="3:14" x14ac:dyDescent="0.2">
      <c r="C415" s="514"/>
      <c r="E415" s="514"/>
      <c r="F415" s="514"/>
      <c r="G415" s="514"/>
      <c r="H415" s="514"/>
      <c r="I415" s="514"/>
      <c r="J415" s="514"/>
      <c r="K415" s="514"/>
      <c r="L415" s="514"/>
      <c r="M415" s="514"/>
      <c r="N415" s="514"/>
    </row>
    <row r="416" spans="3:14" x14ac:dyDescent="0.2">
      <c r="C416" s="514"/>
      <c r="E416" s="514"/>
      <c r="F416" s="514"/>
      <c r="G416" s="514"/>
      <c r="H416" s="514"/>
      <c r="I416" s="514"/>
      <c r="J416" s="514"/>
      <c r="K416" s="514"/>
      <c r="L416" s="514"/>
      <c r="M416" s="514"/>
      <c r="N416" s="514"/>
    </row>
    <row r="417" spans="3:14" x14ac:dyDescent="0.2">
      <c r="C417" s="514"/>
      <c r="E417" s="514"/>
      <c r="F417" s="514"/>
      <c r="G417" s="514"/>
      <c r="H417" s="514"/>
      <c r="I417" s="514"/>
      <c r="J417" s="514"/>
      <c r="K417" s="514"/>
      <c r="L417" s="514"/>
      <c r="M417" s="514"/>
      <c r="N417" s="514"/>
    </row>
    <row r="418" spans="3:14" x14ac:dyDescent="0.2">
      <c r="C418" s="514"/>
      <c r="E418" s="514"/>
      <c r="F418" s="514"/>
      <c r="G418" s="514"/>
      <c r="H418" s="514"/>
      <c r="I418" s="514"/>
      <c r="J418" s="514"/>
      <c r="K418" s="514"/>
      <c r="L418" s="514"/>
      <c r="M418" s="514"/>
      <c r="N418" s="514"/>
    </row>
    <row r="419" spans="3:14" x14ac:dyDescent="0.2">
      <c r="C419" s="514"/>
      <c r="E419" s="514"/>
      <c r="F419" s="514"/>
      <c r="G419" s="514"/>
      <c r="H419" s="514"/>
      <c r="I419" s="514"/>
      <c r="J419" s="514"/>
      <c r="K419" s="514"/>
      <c r="L419" s="514"/>
      <c r="M419" s="514"/>
      <c r="N419" s="514"/>
    </row>
    <row r="420" spans="3:14" x14ac:dyDescent="0.2">
      <c r="C420" s="514"/>
      <c r="E420" s="514"/>
      <c r="F420" s="514"/>
      <c r="G420" s="514"/>
      <c r="H420" s="514"/>
      <c r="I420" s="514"/>
      <c r="J420" s="514"/>
      <c r="K420" s="514"/>
      <c r="L420" s="514"/>
      <c r="M420" s="514"/>
      <c r="N420" s="514"/>
    </row>
    <row r="421" spans="3:14" x14ac:dyDescent="0.2">
      <c r="C421" s="514"/>
      <c r="E421" s="514"/>
      <c r="F421" s="514"/>
      <c r="G421" s="514"/>
      <c r="H421" s="514"/>
      <c r="I421" s="514"/>
      <c r="J421" s="514"/>
      <c r="K421" s="514"/>
      <c r="L421" s="514"/>
      <c r="M421" s="514"/>
      <c r="N421" s="514"/>
    </row>
    <row r="422" spans="3:14" x14ac:dyDescent="0.2">
      <c r="C422" s="514"/>
      <c r="E422" s="514"/>
      <c r="F422" s="514"/>
      <c r="G422" s="514"/>
      <c r="H422" s="514"/>
      <c r="I422" s="514"/>
      <c r="J422" s="514"/>
      <c r="K422" s="514"/>
      <c r="L422" s="514"/>
      <c r="M422" s="514"/>
      <c r="N422" s="514"/>
    </row>
    <row r="423" spans="3:14" x14ac:dyDescent="0.2">
      <c r="C423" s="514"/>
      <c r="E423" s="514"/>
      <c r="F423" s="514"/>
      <c r="G423" s="514"/>
      <c r="H423" s="514"/>
      <c r="I423" s="514"/>
      <c r="J423" s="514"/>
      <c r="K423" s="514"/>
      <c r="L423" s="514"/>
      <c r="M423" s="514"/>
      <c r="N423" s="514"/>
    </row>
    <row r="424" spans="3:14" x14ac:dyDescent="0.2">
      <c r="C424" s="514"/>
      <c r="E424" s="514"/>
      <c r="F424" s="514"/>
      <c r="G424" s="514"/>
      <c r="H424" s="514"/>
      <c r="I424" s="514"/>
      <c r="J424" s="514"/>
      <c r="K424" s="514"/>
      <c r="L424" s="514"/>
      <c r="M424" s="514"/>
      <c r="N424" s="514"/>
    </row>
    <row r="425" spans="3:14" x14ac:dyDescent="0.2">
      <c r="C425" s="514"/>
      <c r="E425" s="514"/>
      <c r="F425" s="514"/>
      <c r="G425" s="514"/>
      <c r="H425" s="514"/>
      <c r="I425" s="514"/>
      <c r="J425" s="514"/>
      <c r="K425" s="514"/>
      <c r="L425" s="514"/>
      <c r="M425" s="514"/>
      <c r="N425" s="514"/>
    </row>
    <row r="426" spans="3:14" x14ac:dyDescent="0.2">
      <c r="C426" s="514"/>
      <c r="E426" s="514"/>
      <c r="F426" s="514"/>
      <c r="G426" s="514"/>
      <c r="H426" s="514"/>
      <c r="I426" s="514"/>
      <c r="J426" s="514"/>
      <c r="K426" s="514"/>
      <c r="L426" s="514"/>
      <c r="M426" s="514"/>
      <c r="N426" s="514"/>
    </row>
    <row r="427" spans="3:14" x14ac:dyDescent="0.2">
      <c r="C427" s="514"/>
      <c r="E427" s="514"/>
      <c r="F427" s="514"/>
      <c r="G427" s="514"/>
      <c r="H427" s="514"/>
      <c r="I427" s="514"/>
      <c r="J427" s="514"/>
      <c r="K427" s="514"/>
      <c r="L427" s="514"/>
      <c r="M427" s="514"/>
      <c r="N427" s="514"/>
    </row>
    <row r="428" spans="3:14" x14ac:dyDescent="0.2">
      <c r="C428" s="514"/>
      <c r="E428" s="514"/>
      <c r="F428" s="514"/>
      <c r="G428" s="514"/>
      <c r="H428" s="514"/>
      <c r="I428" s="514"/>
      <c r="J428" s="514"/>
      <c r="K428" s="514"/>
      <c r="L428" s="514"/>
      <c r="M428" s="514"/>
      <c r="N428" s="514"/>
    </row>
    <row r="429" spans="3:14" x14ac:dyDescent="0.2">
      <c r="C429" s="514"/>
      <c r="E429" s="514"/>
      <c r="F429" s="514"/>
      <c r="G429" s="514"/>
      <c r="H429" s="514"/>
      <c r="I429" s="514"/>
      <c r="J429" s="514"/>
      <c r="K429" s="514"/>
      <c r="L429" s="514"/>
      <c r="M429" s="514"/>
      <c r="N429" s="514"/>
    </row>
    <row r="430" spans="3:14" x14ac:dyDescent="0.2">
      <c r="C430" s="514"/>
      <c r="E430" s="514"/>
      <c r="F430" s="514"/>
      <c r="G430" s="514"/>
      <c r="H430" s="514"/>
      <c r="I430" s="514"/>
      <c r="J430" s="514"/>
      <c r="K430" s="514"/>
      <c r="L430" s="514"/>
      <c r="M430" s="514"/>
      <c r="N430" s="514"/>
    </row>
    <row r="431" spans="3:14" x14ac:dyDescent="0.2">
      <c r="C431" s="514"/>
      <c r="E431" s="514"/>
      <c r="F431" s="514"/>
      <c r="G431" s="514"/>
      <c r="H431" s="514"/>
      <c r="I431" s="514"/>
      <c r="J431" s="514"/>
      <c r="K431" s="514"/>
      <c r="L431" s="514"/>
      <c r="M431" s="514"/>
      <c r="N431" s="514"/>
    </row>
    <row r="432" spans="3:14" x14ac:dyDescent="0.2">
      <c r="C432" s="514"/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</row>
    <row r="433" spans="3:14" x14ac:dyDescent="0.2">
      <c r="C433" s="514"/>
      <c r="E433" s="514"/>
      <c r="F433" s="514"/>
      <c r="G433" s="514"/>
      <c r="H433" s="514"/>
      <c r="I433" s="514"/>
      <c r="J433" s="514"/>
      <c r="K433" s="514"/>
      <c r="L433" s="514"/>
      <c r="M433" s="514"/>
      <c r="N433" s="514"/>
    </row>
    <row r="434" spans="3:14" x14ac:dyDescent="0.2">
      <c r="C434" s="514"/>
      <c r="E434" s="514"/>
      <c r="F434" s="514"/>
      <c r="G434" s="514"/>
      <c r="H434" s="514"/>
      <c r="I434" s="514"/>
      <c r="J434" s="514"/>
      <c r="K434" s="514"/>
      <c r="L434" s="514"/>
      <c r="M434" s="514"/>
      <c r="N434" s="514"/>
    </row>
    <row r="435" spans="3:14" x14ac:dyDescent="0.2">
      <c r="C435" s="514"/>
      <c r="E435" s="514"/>
      <c r="F435" s="514"/>
      <c r="G435" s="514"/>
      <c r="H435" s="514"/>
      <c r="I435" s="514"/>
      <c r="J435" s="514"/>
      <c r="K435" s="514"/>
      <c r="L435" s="514"/>
      <c r="M435" s="514"/>
      <c r="N435" s="514"/>
    </row>
    <row r="436" spans="3:14" x14ac:dyDescent="0.2">
      <c r="C436" s="514"/>
      <c r="E436" s="514"/>
      <c r="F436" s="514"/>
      <c r="G436" s="514"/>
      <c r="H436" s="514"/>
      <c r="I436" s="514"/>
      <c r="J436" s="514"/>
      <c r="K436" s="514"/>
      <c r="L436" s="514"/>
      <c r="M436" s="514"/>
      <c r="N436" s="514"/>
    </row>
    <row r="437" spans="3:14" x14ac:dyDescent="0.2">
      <c r="C437" s="514"/>
      <c r="E437" s="514"/>
      <c r="F437" s="514"/>
      <c r="G437" s="514"/>
      <c r="H437" s="514"/>
      <c r="I437" s="514"/>
      <c r="J437" s="514"/>
      <c r="K437" s="514"/>
      <c r="L437" s="514"/>
      <c r="M437" s="514"/>
      <c r="N437" s="514"/>
    </row>
    <row r="438" spans="3:14" x14ac:dyDescent="0.2">
      <c r="C438" s="514"/>
      <c r="E438" s="514"/>
      <c r="F438" s="514"/>
      <c r="G438" s="514"/>
      <c r="H438" s="514"/>
      <c r="I438" s="514"/>
      <c r="J438" s="514"/>
      <c r="K438" s="514"/>
      <c r="L438" s="514"/>
      <c r="M438" s="514"/>
      <c r="N438" s="514"/>
    </row>
    <row r="439" spans="3:14" x14ac:dyDescent="0.2">
      <c r="C439" s="514"/>
      <c r="E439" s="514"/>
      <c r="F439" s="514"/>
      <c r="G439" s="514"/>
      <c r="H439" s="514"/>
      <c r="I439" s="514"/>
      <c r="J439" s="514"/>
      <c r="K439" s="514"/>
      <c r="L439" s="514"/>
      <c r="M439" s="514"/>
      <c r="N439" s="514"/>
    </row>
    <row r="440" spans="3:14" x14ac:dyDescent="0.2">
      <c r="C440" s="514"/>
      <c r="E440" s="514"/>
      <c r="F440" s="514"/>
      <c r="G440" s="514"/>
      <c r="H440" s="514"/>
      <c r="I440" s="514"/>
      <c r="J440" s="514"/>
      <c r="K440" s="514"/>
      <c r="L440" s="514"/>
      <c r="M440" s="514"/>
      <c r="N440" s="514"/>
    </row>
    <row r="441" spans="3:14" x14ac:dyDescent="0.2">
      <c r="C441" s="514"/>
      <c r="E441" s="514"/>
      <c r="F441" s="514"/>
      <c r="G441" s="514"/>
      <c r="H441" s="514"/>
      <c r="I441" s="514"/>
      <c r="J441" s="514"/>
      <c r="K441" s="514"/>
      <c r="L441" s="514"/>
      <c r="M441" s="514"/>
      <c r="N441" s="514"/>
    </row>
    <row r="442" spans="3:14" x14ac:dyDescent="0.2">
      <c r="C442" s="514"/>
      <c r="E442" s="514"/>
      <c r="F442" s="514"/>
      <c r="G442" s="514"/>
      <c r="H442" s="514"/>
      <c r="I442" s="514"/>
      <c r="J442" s="514"/>
      <c r="K442" s="514"/>
      <c r="L442" s="514"/>
      <c r="M442" s="514"/>
      <c r="N442" s="514"/>
    </row>
    <row r="443" spans="3:14" x14ac:dyDescent="0.2">
      <c r="C443" s="514"/>
      <c r="E443" s="514"/>
      <c r="F443" s="514"/>
      <c r="G443" s="514"/>
      <c r="H443" s="514"/>
      <c r="I443" s="514"/>
      <c r="J443" s="514"/>
      <c r="K443" s="514"/>
      <c r="L443" s="514"/>
      <c r="M443" s="514"/>
      <c r="N443" s="514"/>
    </row>
    <row r="444" spans="3:14" x14ac:dyDescent="0.2">
      <c r="C444" s="514"/>
      <c r="E444" s="514"/>
      <c r="F444" s="514"/>
      <c r="G444" s="514"/>
      <c r="H444" s="514"/>
      <c r="I444" s="514"/>
      <c r="J444" s="514"/>
      <c r="K444" s="514"/>
      <c r="L444" s="514"/>
      <c r="M444" s="514"/>
      <c r="N444" s="514"/>
    </row>
    <row r="445" spans="3:14" x14ac:dyDescent="0.2">
      <c r="C445" s="514"/>
      <c r="E445" s="514"/>
      <c r="F445" s="514"/>
      <c r="G445" s="514"/>
      <c r="H445" s="514"/>
      <c r="I445" s="514"/>
      <c r="J445" s="514"/>
      <c r="K445" s="514"/>
      <c r="L445" s="514"/>
      <c r="M445" s="514"/>
      <c r="N445" s="514"/>
    </row>
    <row r="446" spans="3:14" x14ac:dyDescent="0.2">
      <c r="C446" s="514"/>
      <c r="E446" s="514"/>
      <c r="F446" s="514"/>
      <c r="G446" s="514"/>
      <c r="H446" s="514"/>
      <c r="I446" s="514"/>
      <c r="J446" s="514"/>
      <c r="K446" s="514"/>
      <c r="L446" s="514"/>
      <c r="M446" s="514"/>
      <c r="N446" s="514"/>
    </row>
    <row r="447" spans="3:14" x14ac:dyDescent="0.2">
      <c r="C447" s="514"/>
      <c r="E447" s="514"/>
      <c r="F447" s="514"/>
      <c r="G447" s="514"/>
      <c r="H447" s="514"/>
      <c r="I447" s="514"/>
      <c r="J447" s="514"/>
      <c r="K447" s="514"/>
      <c r="L447" s="514"/>
      <c r="M447" s="514"/>
      <c r="N447" s="514"/>
    </row>
    <row r="448" spans="3:14" x14ac:dyDescent="0.2">
      <c r="C448" s="514"/>
      <c r="E448" s="514"/>
      <c r="F448" s="514"/>
      <c r="G448" s="514"/>
      <c r="H448" s="514"/>
      <c r="I448" s="514"/>
      <c r="J448" s="514"/>
      <c r="K448" s="514"/>
      <c r="L448" s="514"/>
      <c r="M448" s="514"/>
      <c r="N448" s="514"/>
    </row>
    <row r="449" spans="3:14" x14ac:dyDescent="0.2">
      <c r="C449" s="514"/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</row>
    <row r="450" spans="3:14" x14ac:dyDescent="0.2">
      <c r="C450" s="514"/>
      <c r="E450" s="514"/>
      <c r="F450" s="514"/>
      <c r="G450" s="514"/>
      <c r="H450" s="514"/>
      <c r="I450" s="514"/>
      <c r="J450" s="514"/>
      <c r="K450" s="514"/>
      <c r="L450" s="514"/>
      <c r="M450" s="514"/>
      <c r="N450" s="514"/>
    </row>
    <row r="451" spans="3:14" x14ac:dyDescent="0.2">
      <c r="C451" s="514"/>
      <c r="E451" s="514"/>
      <c r="F451" s="514"/>
      <c r="G451" s="514"/>
      <c r="H451" s="514"/>
      <c r="I451" s="514"/>
      <c r="J451" s="514"/>
      <c r="K451" s="514"/>
      <c r="L451" s="514"/>
      <c r="M451" s="514"/>
      <c r="N451" s="514"/>
    </row>
    <row r="452" spans="3:14" x14ac:dyDescent="0.2">
      <c r="C452" s="514"/>
      <c r="E452" s="514"/>
      <c r="F452" s="514"/>
      <c r="G452" s="514"/>
      <c r="H452" s="514"/>
      <c r="I452" s="514"/>
      <c r="J452" s="514"/>
      <c r="K452" s="514"/>
      <c r="L452" s="514"/>
      <c r="M452" s="514"/>
      <c r="N452" s="514"/>
    </row>
    <row r="453" spans="3:14" x14ac:dyDescent="0.2">
      <c r="C453" s="514"/>
      <c r="E453" s="514"/>
      <c r="F453" s="514"/>
      <c r="G453" s="514"/>
      <c r="H453" s="514"/>
      <c r="I453" s="514"/>
      <c r="J453" s="514"/>
      <c r="K453" s="514"/>
      <c r="L453" s="514"/>
      <c r="M453" s="514"/>
      <c r="N453" s="514"/>
    </row>
    <row r="454" spans="3:14" x14ac:dyDescent="0.2">
      <c r="C454" s="514"/>
      <c r="E454" s="514"/>
      <c r="F454" s="514"/>
      <c r="G454" s="514"/>
      <c r="H454" s="514"/>
      <c r="I454" s="514"/>
      <c r="J454" s="514"/>
      <c r="K454" s="514"/>
      <c r="L454" s="514"/>
      <c r="M454" s="514"/>
      <c r="N454" s="514"/>
    </row>
    <row r="455" spans="3:14" x14ac:dyDescent="0.2">
      <c r="C455" s="514"/>
      <c r="E455" s="514"/>
      <c r="F455" s="514"/>
      <c r="G455" s="514"/>
      <c r="H455" s="514"/>
      <c r="I455" s="514"/>
      <c r="J455" s="514"/>
      <c r="K455" s="514"/>
      <c r="L455" s="514"/>
      <c r="M455" s="514"/>
      <c r="N455" s="514"/>
    </row>
    <row r="456" spans="3:14" x14ac:dyDescent="0.2">
      <c r="C456" s="514"/>
      <c r="E456" s="514"/>
      <c r="F456" s="514"/>
      <c r="G456" s="514"/>
      <c r="H456" s="514"/>
      <c r="I456" s="514"/>
      <c r="J456" s="514"/>
      <c r="K456" s="514"/>
      <c r="L456" s="514"/>
      <c r="M456" s="514"/>
      <c r="N456" s="514"/>
    </row>
    <row r="457" spans="3:14" x14ac:dyDescent="0.2">
      <c r="C457" s="514"/>
      <c r="E457" s="514"/>
      <c r="F457" s="514"/>
      <c r="G457" s="514"/>
      <c r="H457" s="514"/>
      <c r="I457" s="514"/>
      <c r="J457" s="514"/>
      <c r="K457" s="514"/>
      <c r="L457" s="514"/>
      <c r="M457" s="514"/>
      <c r="N457" s="514"/>
    </row>
    <row r="458" spans="3:14" x14ac:dyDescent="0.2">
      <c r="C458" s="514"/>
      <c r="E458" s="514"/>
      <c r="F458" s="514"/>
      <c r="G458" s="514"/>
      <c r="H458" s="514"/>
      <c r="I458" s="514"/>
      <c r="J458" s="514"/>
      <c r="K458" s="514"/>
      <c r="L458" s="514"/>
      <c r="M458" s="514"/>
      <c r="N458" s="514"/>
    </row>
    <row r="459" spans="3:14" x14ac:dyDescent="0.2">
      <c r="C459" s="514"/>
      <c r="E459" s="514"/>
      <c r="F459" s="514"/>
      <c r="G459" s="514"/>
      <c r="H459" s="514"/>
      <c r="I459" s="514"/>
      <c r="J459" s="514"/>
      <c r="K459" s="514"/>
      <c r="L459" s="514"/>
      <c r="M459" s="514"/>
      <c r="N459" s="514"/>
    </row>
    <row r="460" spans="3:14" x14ac:dyDescent="0.2">
      <c r="C460" s="514"/>
      <c r="E460" s="514"/>
      <c r="F460" s="514"/>
      <c r="G460" s="514"/>
      <c r="H460" s="514"/>
      <c r="I460" s="514"/>
      <c r="J460" s="514"/>
      <c r="K460" s="514"/>
      <c r="L460" s="514"/>
      <c r="M460" s="514"/>
      <c r="N460" s="514"/>
    </row>
    <row r="461" spans="3:14" x14ac:dyDescent="0.2">
      <c r="C461" s="514"/>
      <c r="E461" s="514"/>
      <c r="F461" s="514"/>
      <c r="G461" s="514"/>
      <c r="H461" s="514"/>
      <c r="I461" s="514"/>
      <c r="J461" s="514"/>
      <c r="K461" s="514"/>
      <c r="L461" s="514"/>
      <c r="M461" s="514"/>
      <c r="N461" s="514"/>
    </row>
    <row r="462" spans="3:14" x14ac:dyDescent="0.2">
      <c r="C462" s="514"/>
      <c r="E462" s="514"/>
      <c r="F462" s="514"/>
      <c r="G462" s="514"/>
      <c r="H462" s="514"/>
      <c r="I462" s="514"/>
      <c r="J462" s="514"/>
      <c r="K462" s="514"/>
      <c r="L462" s="514"/>
      <c r="M462" s="514"/>
      <c r="N462" s="514"/>
    </row>
    <row r="463" spans="3:14" x14ac:dyDescent="0.2">
      <c r="C463" s="514"/>
      <c r="E463" s="514"/>
      <c r="F463" s="514"/>
      <c r="G463" s="514"/>
      <c r="H463" s="514"/>
      <c r="I463" s="514"/>
      <c r="J463" s="514"/>
      <c r="K463" s="514"/>
      <c r="L463" s="514"/>
      <c r="M463" s="514"/>
      <c r="N463" s="514"/>
    </row>
    <row r="464" spans="3:14" x14ac:dyDescent="0.2">
      <c r="C464" s="514"/>
      <c r="E464" s="514"/>
      <c r="F464" s="514"/>
      <c r="G464" s="514"/>
      <c r="H464" s="514"/>
      <c r="I464" s="514"/>
      <c r="J464" s="514"/>
      <c r="K464" s="514"/>
      <c r="L464" s="514"/>
      <c r="M464" s="514"/>
      <c r="N464" s="514"/>
    </row>
    <row r="465" spans="3:14" x14ac:dyDescent="0.2">
      <c r="C465" s="514"/>
      <c r="E465" s="514"/>
      <c r="F465" s="514"/>
      <c r="G465" s="514"/>
      <c r="H465" s="514"/>
      <c r="I465" s="514"/>
      <c r="J465" s="514"/>
      <c r="K465" s="514"/>
      <c r="L465" s="514"/>
      <c r="M465" s="514"/>
      <c r="N465" s="514"/>
    </row>
    <row r="466" spans="3:14" x14ac:dyDescent="0.2">
      <c r="C466" s="514"/>
      <c r="E466" s="514"/>
      <c r="F466" s="514"/>
      <c r="G466" s="514"/>
      <c r="H466" s="514"/>
      <c r="I466" s="514"/>
      <c r="J466" s="514"/>
      <c r="K466" s="514"/>
      <c r="L466" s="514"/>
      <c r="M466" s="514"/>
      <c r="N466" s="514"/>
    </row>
    <row r="467" spans="3:14" x14ac:dyDescent="0.2">
      <c r="C467" s="514"/>
      <c r="E467" s="514"/>
      <c r="F467" s="514"/>
      <c r="G467" s="514"/>
      <c r="H467" s="514"/>
      <c r="I467" s="514"/>
      <c r="J467" s="514"/>
      <c r="K467" s="514"/>
      <c r="L467" s="514"/>
      <c r="M467" s="514"/>
      <c r="N467" s="514"/>
    </row>
    <row r="468" spans="3:14" x14ac:dyDescent="0.2">
      <c r="C468" s="514"/>
      <c r="E468" s="514"/>
      <c r="F468" s="514"/>
      <c r="G468" s="514"/>
      <c r="H468" s="514"/>
      <c r="I468" s="514"/>
      <c r="J468" s="514"/>
      <c r="K468" s="514"/>
      <c r="L468" s="514"/>
      <c r="M468" s="514"/>
      <c r="N468" s="514"/>
    </row>
    <row r="469" spans="3:14" x14ac:dyDescent="0.2">
      <c r="C469" s="514"/>
      <c r="E469" s="514"/>
      <c r="F469" s="514"/>
      <c r="G469" s="514"/>
      <c r="H469" s="514"/>
      <c r="I469" s="514"/>
      <c r="J469" s="514"/>
      <c r="K469" s="514"/>
      <c r="L469" s="514"/>
      <c r="M469" s="514"/>
      <c r="N469" s="514"/>
    </row>
    <row r="470" spans="3:14" x14ac:dyDescent="0.2">
      <c r="C470" s="514"/>
      <c r="E470" s="514"/>
      <c r="F470" s="514"/>
      <c r="G470" s="514"/>
      <c r="H470" s="514"/>
      <c r="I470" s="514"/>
      <c r="J470" s="514"/>
      <c r="K470" s="514"/>
      <c r="L470" s="514"/>
      <c r="M470" s="514"/>
      <c r="N470" s="514"/>
    </row>
    <row r="471" spans="3:14" x14ac:dyDescent="0.2">
      <c r="C471" s="514"/>
      <c r="E471" s="514"/>
      <c r="F471" s="514"/>
      <c r="G471" s="514"/>
      <c r="H471" s="514"/>
      <c r="I471" s="514"/>
      <c r="J471" s="514"/>
      <c r="K471" s="514"/>
      <c r="L471" s="514"/>
      <c r="M471" s="514"/>
      <c r="N471" s="514"/>
    </row>
    <row r="472" spans="3:14" x14ac:dyDescent="0.2">
      <c r="C472" s="514"/>
      <c r="E472" s="514"/>
      <c r="F472" s="514"/>
      <c r="G472" s="514"/>
      <c r="H472" s="514"/>
      <c r="I472" s="514"/>
      <c r="J472" s="514"/>
      <c r="K472" s="514"/>
      <c r="L472" s="514"/>
      <c r="M472" s="514"/>
      <c r="N472" s="514"/>
    </row>
    <row r="473" spans="3:14" x14ac:dyDescent="0.2">
      <c r="C473" s="514"/>
      <c r="E473" s="514"/>
      <c r="F473" s="514"/>
      <c r="G473" s="514"/>
      <c r="H473" s="514"/>
      <c r="I473" s="514"/>
      <c r="J473" s="514"/>
      <c r="K473" s="514"/>
      <c r="L473" s="514"/>
      <c r="M473" s="514"/>
      <c r="N473" s="514"/>
    </row>
    <row r="474" spans="3:14" x14ac:dyDescent="0.2">
      <c r="C474" s="514"/>
      <c r="E474" s="514"/>
      <c r="F474" s="514"/>
      <c r="G474" s="514"/>
      <c r="H474" s="514"/>
      <c r="I474" s="514"/>
      <c r="J474" s="514"/>
      <c r="K474" s="514"/>
      <c r="L474" s="514"/>
      <c r="M474" s="514"/>
      <c r="N474" s="514"/>
    </row>
    <row r="475" spans="3:14" x14ac:dyDescent="0.2">
      <c r="C475" s="514"/>
      <c r="E475" s="514"/>
      <c r="F475" s="514"/>
      <c r="G475" s="514"/>
      <c r="H475" s="514"/>
      <c r="I475" s="514"/>
      <c r="J475" s="514"/>
      <c r="K475" s="514"/>
      <c r="L475" s="514"/>
      <c r="M475" s="514"/>
      <c r="N475" s="514"/>
    </row>
    <row r="476" spans="3:14" x14ac:dyDescent="0.2">
      <c r="C476" s="514"/>
      <c r="E476" s="514"/>
      <c r="F476" s="514"/>
      <c r="G476" s="514"/>
      <c r="H476" s="514"/>
      <c r="I476" s="514"/>
      <c r="J476" s="514"/>
      <c r="K476" s="514"/>
      <c r="L476" s="514"/>
      <c r="M476" s="514"/>
      <c r="N476" s="514"/>
    </row>
    <row r="477" spans="3:14" x14ac:dyDescent="0.2">
      <c r="C477" s="514"/>
      <c r="E477" s="514"/>
      <c r="F477" s="514"/>
      <c r="G477" s="514"/>
      <c r="H477" s="514"/>
      <c r="I477" s="514"/>
      <c r="J477" s="514"/>
      <c r="K477" s="514"/>
      <c r="L477" s="514"/>
      <c r="M477" s="514"/>
      <c r="N477" s="514"/>
    </row>
    <row r="478" spans="3:14" x14ac:dyDescent="0.2">
      <c r="C478" s="514"/>
      <c r="E478" s="514"/>
      <c r="F478" s="514"/>
      <c r="G478" s="514"/>
      <c r="H478" s="514"/>
      <c r="I478" s="514"/>
      <c r="J478" s="514"/>
      <c r="K478" s="514"/>
      <c r="L478" s="514"/>
      <c r="M478" s="514"/>
      <c r="N478" s="514"/>
    </row>
    <row r="479" spans="3:14" x14ac:dyDescent="0.2">
      <c r="C479" s="514"/>
      <c r="E479" s="514"/>
      <c r="F479" s="514"/>
      <c r="G479" s="514"/>
      <c r="H479" s="514"/>
      <c r="I479" s="514"/>
      <c r="J479" s="514"/>
      <c r="K479" s="514"/>
      <c r="L479" s="514"/>
      <c r="M479" s="514"/>
      <c r="N479" s="514"/>
    </row>
    <row r="480" spans="3:14" x14ac:dyDescent="0.2">
      <c r="C480" s="514"/>
      <c r="E480" s="514"/>
      <c r="F480" s="514"/>
      <c r="G480" s="514"/>
      <c r="H480" s="514"/>
      <c r="I480" s="514"/>
      <c r="J480" s="514"/>
      <c r="K480" s="514"/>
      <c r="L480" s="514"/>
      <c r="M480" s="514"/>
      <c r="N480" s="514"/>
    </row>
    <row r="481" spans="3:14" x14ac:dyDescent="0.2">
      <c r="C481" s="514"/>
      <c r="E481" s="514"/>
      <c r="F481" s="514"/>
      <c r="G481" s="514"/>
      <c r="H481" s="514"/>
      <c r="I481" s="514"/>
      <c r="J481" s="514"/>
      <c r="K481" s="514"/>
      <c r="L481" s="514"/>
      <c r="M481" s="514"/>
      <c r="N481" s="514"/>
    </row>
    <row r="482" spans="3:14" x14ac:dyDescent="0.2">
      <c r="C482" s="514"/>
      <c r="E482" s="514"/>
      <c r="F482" s="514"/>
      <c r="G482" s="514"/>
      <c r="H482" s="514"/>
      <c r="I482" s="514"/>
      <c r="J482" s="514"/>
      <c r="K482" s="514"/>
      <c r="L482" s="514"/>
      <c r="M482" s="514"/>
      <c r="N482" s="514"/>
    </row>
    <row r="483" spans="3:14" x14ac:dyDescent="0.2">
      <c r="C483" s="514"/>
      <c r="E483" s="514"/>
      <c r="F483" s="514"/>
      <c r="G483" s="514"/>
      <c r="H483" s="514"/>
      <c r="I483" s="514"/>
      <c r="J483" s="514"/>
      <c r="K483" s="514"/>
      <c r="L483" s="514"/>
      <c r="M483" s="514"/>
      <c r="N483" s="514"/>
    </row>
    <row r="484" spans="3:14" x14ac:dyDescent="0.2">
      <c r="C484" s="514"/>
      <c r="E484" s="514"/>
      <c r="F484" s="514"/>
      <c r="G484" s="514"/>
      <c r="H484" s="514"/>
      <c r="I484" s="514"/>
      <c r="J484" s="514"/>
      <c r="K484" s="514"/>
      <c r="L484" s="514"/>
      <c r="M484" s="514"/>
      <c r="N484" s="514"/>
    </row>
    <row r="485" spans="3:14" x14ac:dyDescent="0.2">
      <c r="C485" s="514"/>
      <c r="E485" s="514"/>
      <c r="F485" s="514"/>
      <c r="G485" s="514"/>
      <c r="H485" s="514"/>
      <c r="I485" s="514"/>
      <c r="J485" s="514"/>
      <c r="K485" s="514"/>
      <c r="L485" s="514"/>
      <c r="M485" s="514"/>
      <c r="N485" s="514"/>
    </row>
    <row r="486" spans="3:14" x14ac:dyDescent="0.2">
      <c r="C486" s="514"/>
      <c r="E486" s="514"/>
      <c r="F486" s="514"/>
      <c r="G486" s="514"/>
      <c r="H486" s="514"/>
      <c r="I486" s="514"/>
      <c r="J486" s="514"/>
      <c r="K486" s="514"/>
      <c r="L486" s="514"/>
      <c r="M486" s="514"/>
      <c r="N486" s="514"/>
    </row>
    <row r="487" spans="3:14" x14ac:dyDescent="0.2">
      <c r="C487" s="514"/>
      <c r="E487" s="514"/>
      <c r="F487" s="514"/>
      <c r="G487" s="514"/>
      <c r="H487" s="514"/>
      <c r="I487" s="514"/>
      <c r="J487" s="514"/>
      <c r="K487" s="514"/>
      <c r="L487" s="514"/>
      <c r="M487" s="514"/>
      <c r="N487" s="514"/>
    </row>
    <row r="488" spans="3:14" x14ac:dyDescent="0.2">
      <c r="C488" s="514"/>
      <c r="E488" s="514"/>
      <c r="F488" s="514"/>
      <c r="G488" s="514"/>
      <c r="H488" s="514"/>
      <c r="I488" s="514"/>
      <c r="J488" s="514"/>
      <c r="K488" s="514"/>
      <c r="L488" s="514"/>
      <c r="M488" s="514"/>
      <c r="N488" s="514"/>
    </row>
    <row r="489" spans="3:14" x14ac:dyDescent="0.2">
      <c r="C489" s="514"/>
      <c r="E489" s="514"/>
      <c r="F489" s="514"/>
      <c r="G489" s="514"/>
      <c r="H489" s="514"/>
      <c r="I489" s="514"/>
      <c r="J489" s="514"/>
      <c r="K489" s="514"/>
      <c r="L489" s="514"/>
      <c r="M489" s="514"/>
      <c r="N489" s="514"/>
    </row>
    <row r="490" spans="3:14" x14ac:dyDescent="0.2">
      <c r="C490" s="514"/>
      <c r="E490" s="514"/>
      <c r="F490" s="514"/>
      <c r="G490" s="514"/>
      <c r="H490" s="514"/>
      <c r="I490" s="514"/>
      <c r="J490" s="514"/>
      <c r="K490" s="514"/>
      <c r="L490" s="514"/>
      <c r="M490" s="514"/>
      <c r="N490" s="514"/>
    </row>
    <row r="491" spans="3:14" x14ac:dyDescent="0.2">
      <c r="C491" s="514"/>
      <c r="E491" s="514"/>
      <c r="F491" s="514"/>
      <c r="G491" s="514"/>
      <c r="H491" s="514"/>
      <c r="I491" s="514"/>
      <c r="J491" s="514"/>
      <c r="K491" s="514"/>
      <c r="L491" s="514"/>
      <c r="M491" s="514"/>
      <c r="N491" s="514"/>
    </row>
    <row r="492" spans="3:14" x14ac:dyDescent="0.2">
      <c r="C492" s="514"/>
      <c r="E492" s="514"/>
      <c r="F492" s="514"/>
      <c r="G492" s="514"/>
      <c r="H492" s="514"/>
      <c r="I492" s="514"/>
      <c r="J492" s="514"/>
      <c r="K492" s="514"/>
      <c r="L492" s="514"/>
      <c r="M492" s="514"/>
      <c r="N492" s="514"/>
    </row>
    <row r="493" spans="3:14" x14ac:dyDescent="0.2">
      <c r="C493" s="514"/>
      <c r="E493" s="514"/>
      <c r="F493" s="514"/>
      <c r="G493" s="514"/>
      <c r="H493" s="514"/>
      <c r="I493" s="514"/>
      <c r="J493" s="514"/>
      <c r="K493" s="514"/>
      <c r="L493" s="514"/>
      <c r="M493" s="514"/>
      <c r="N493" s="514"/>
    </row>
    <row r="494" spans="3:14" x14ac:dyDescent="0.2">
      <c r="C494" s="514"/>
      <c r="E494" s="514"/>
      <c r="F494" s="514"/>
      <c r="G494" s="514"/>
      <c r="H494" s="514"/>
      <c r="I494" s="514"/>
      <c r="J494" s="514"/>
      <c r="K494" s="514"/>
      <c r="L494" s="514"/>
      <c r="M494" s="514"/>
      <c r="N494" s="514"/>
    </row>
    <row r="495" spans="3:14" x14ac:dyDescent="0.2">
      <c r="C495" s="514"/>
      <c r="E495" s="514"/>
      <c r="F495" s="514"/>
      <c r="G495" s="514"/>
      <c r="H495" s="514"/>
      <c r="I495" s="514"/>
      <c r="J495" s="514"/>
      <c r="K495" s="514"/>
      <c r="L495" s="514"/>
      <c r="M495" s="514"/>
      <c r="N495" s="514"/>
    </row>
    <row r="496" spans="3:14" x14ac:dyDescent="0.2">
      <c r="C496" s="514"/>
      <c r="E496" s="514"/>
      <c r="F496" s="514"/>
      <c r="G496" s="514"/>
      <c r="H496" s="514"/>
      <c r="I496" s="514"/>
      <c r="J496" s="514"/>
      <c r="K496" s="514"/>
      <c r="L496" s="514"/>
      <c r="M496" s="514"/>
      <c r="N496" s="514"/>
    </row>
    <row r="497" spans="3:14" x14ac:dyDescent="0.2">
      <c r="C497" s="514"/>
      <c r="E497" s="514"/>
      <c r="F497" s="514"/>
      <c r="G497" s="514"/>
      <c r="H497" s="514"/>
      <c r="I497" s="514"/>
      <c r="J497" s="514"/>
      <c r="K497" s="514"/>
      <c r="L497" s="514"/>
      <c r="M497" s="514"/>
      <c r="N497" s="514"/>
    </row>
    <row r="498" spans="3:14" x14ac:dyDescent="0.2">
      <c r="C498" s="514"/>
      <c r="E498" s="514"/>
      <c r="F498" s="514"/>
      <c r="G498" s="514"/>
      <c r="H498" s="514"/>
      <c r="I498" s="514"/>
      <c r="J498" s="514"/>
      <c r="K498" s="514"/>
      <c r="L498" s="514"/>
      <c r="M498" s="514"/>
      <c r="N498" s="514"/>
    </row>
    <row r="499" spans="3:14" x14ac:dyDescent="0.2">
      <c r="C499" s="514"/>
      <c r="E499" s="514"/>
      <c r="F499" s="514"/>
      <c r="G499" s="514"/>
      <c r="H499" s="514"/>
      <c r="I499" s="514"/>
      <c r="J499" s="514"/>
      <c r="K499" s="514"/>
      <c r="L499" s="514"/>
      <c r="M499" s="514"/>
      <c r="N499" s="514"/>
    </row>
    <row r="500" spans="3:14" x14ac:dyDescent="0.2">
      <c r="C500" s="514"/>
      <c r="E500" s="514"/>
      <c r="F500" s="514"/>
      <c r="G500" s="514"/>
      <c r="H500" s="514"/>
      <c r="I500" s="514"/>
      <c r="J500" s="514"/>
      <c r="K500" s="514"/>
      <c r="L500" s="514"/>
      <c r="M500" s="514"/>
      <c r="N500" s="514"/>
    </row>
    <row r="501" spans="3:14" x14ac:dyDescent="0.2">
      <c r="C501" s="514"/>
      <c r="E501" s="514"/>
      <c r="F501" s="514"/>
      <c r="G501" s="514"/>
      <c r="H501" s="514"/>
      <c r="I501" s="514"/>
      <c r="J501" s="514"/>
      <c r="K501" s="514"/>
      <c r="L501" s="514"/>
      <c r="M501" s="514"/>
      <c r="N501" s="514"/>
    </row>
    <row r="502" spans="3:14" x14ac:dyDescent="0.2">
      <c r="C502" s="514"/>
      <c r="E502" s="514"/>
      <c r="F502" s="514"/>
      <c r="G502" s="514"/>
      <c r="H502" s="514"/>
      <c r="I502" s="514"/>
      <c r="J502" s="514"/>
      <c r="K502" s="514"/>
      <c r="L502" s="514"/>
      <c r="M502" s="514"/>
      <c r="N502" s="514"/>
    </row>
    <row r="503" spans="3:14" x14ac:dyDescent="0.2">
      <c r="C503" s="514"/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</row>
    <row r="504" spans="3:14" x14ac:dyDescent="0.2">
      <c r="C504" s="514"/>
      <c r="E504" s="514"/>
      <c r="F504" s="514"/>
      <c r="G504" s="514"/>
      <c r="H504" s="514"/>
      <c r="I504" s="514"/>
      <c r="J504" s="514"/>
      <c r="K504" s="514"/>
      <c r="L504" s="514"/>
      <c r="M504" s="514"/>
      <c r="N504" s="514"/>
    </row>
    <row r="505" spans="3:14" x14ac:dyDescent="0.2">
      <c r="C505" s="514"/>
      <c r="E505" s="514"/>
      <c r="F505" s="514"/>
      <c r="G505" s="514"/>
      <c r="H505" s="514"/>
      <c r="I505" s="514"/>
      <c r="J505" s="514"/>
      <c r="K505" s="514"/>
      <c r="L505" s="514"/>
      <c r="M505" s="514"/>
      <c r="N505" s="514"/>
    </row>
    <row r="506" spans="3:14" x14ac:dyDescent="0.2">
      <c r="C506" s="514"/>
      <c r="E506" s="514"/>
      <c r="F506" s="514"/>
      <c r="G506" s="514"/>
      <c r="H506" s="514"/>
      <c r="I506" s="514"/>
      <c r="J506" s="514"/>
      <c r="K506" s="514"/>
      <c r="L506" s="514"/>
      <c r="M506" s="514"/>
      <c r="N506" s="514"/>
    </row>
    <row r="507" spans="3:14" x14ac:dyDescent="0.2">
      <c r="C507" s="514"/>
      <c r="E507" s="514"/>
      <c r="F507" s="514"/>
      <c r="G507" s="514"/>
      <c r="H507" s="514"/>
      <c r="I507" s="514"/>
      <c r="J507" s="514"/>
      <c r="K507" s="514"/>
      <c r="L507" s="514"/>
      <c r="M507" s="514"/>
      <c r="N507" s="514"/>
    </row>
    <row r="508" spans="3:14" x14ac:dyDescent="0.2">
      <c r="C508" s="514"/>
      <c r="E508" s="514"/>
      <c r="F508" s="514"/>
      <c r="G508" s="514"/>
      <c r="H508" s="514"/>
      <c r="I508" s="514"/>
      <c r="J508" s="514"/>
      <c r="K508" s="514"/>
      <c r="L508" s="514"/>
      <c r="M508" s="514"/>
      <c r="N508" s="514"/>
    </row>
    <row r="509" spans="3:14" x14ac:dyDescent="0.2">
      <c r="C509" s="514"/>
      <c r="E509" s="514"/>
      <c r="F509" s="514"/>
      <c r="G509" s="514"/>
      <c r="H509" s="514"/>
      <c r="I509" s="514"/>
      <c r="J509" s="514"/>
      <c r="K509" s="514"/>
      <c r="L509" s="514"/>
      <c r="M509" s="514"/>
      <c r="N509" s="514"/>
    </row>
    <row r="510" spans="3:14" x14ac:dyDescent="0.2">
      <c r="C510" s="514"/>
      <c r="E510" s="514"/>
      <c r="F510" s="514"/>
      <c r="G510" s="514"/>
      <c r="H510" s="514"/>
      <c r="I510" s="514"/>
      <c r="J510" s="514"/>
      <c r="K510" s="514"/>
      <c r="L510" s="514"/>
      <c r="M510" s="514"/>
      <c r="N510" s="514"/>
    </row>
    <row r="511" spans="3:14" x14ac:dyDescent="0.2">
      <c r="C511" s="514"/>
      <c r="E511" s="514"/>
      <c r="F511" s="514"/>
      <c r="G511" s="514"/>
      <c r="H511" s="514"/>
      <c r="I511" s="514"/>
      <c r="J511" s="514"/>
      <c r="K511" s="514"/>
      <c r="L511" s="514"/>
      <c r="M511" s="514"/>
      <c r="N511" s="514"/>
    </row>
    <row r="512" spans="3:14" x14ac:dyDescent="0.2">
      <c r="C512" s="514"/>
      <c r="E512" s="514"/>
      <c r="F512" s="514"/>
      <c r="G512" s="514"/>
      <c r="H512" s="514"/>
      <c r="I512" s="514"/>
      <c r="J512" s="514"/>
      <c r="K512" s="514"/>
      <c r="L512" s="514"/>
      <c r="M512" s="514"/>
      <c r="N512" s="514"/>
    </row>
    <row r="513" spans="3:14" x14ac:dyDescent="0.2">
      <c r="C513" s="514"/>
      <c r="E513" s="514"/>
      <c r="F513" s="514"/>
      <c r="G513" s="514"/>
      <c r="H513" s="514"/>
      <c r="I513" s="514"/>
      <c r="J513" s="514"/>
      <c r="K513" s="514"/>
      <c r="L513" s="514"/>
      <c r="M513" s="514"/>
      <c r="N513" s="514"/>
    </row>
    <row r="514" spans="3:14" x14ac:dyDescent="0.2">
      <c r="C514" s="514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</row>
    <row r="515" spans="3:14" x14ac:dyDescent="0.2">
      <c r="C515" s="514"/>
      <c r="E515" s="514"/>
      <c r="F515" s="514"/>
      <c r="G515" s="514"/>
      <c r="H515" s="514"/>
      <c r="I515" s="514"/>
      <c r="J515" s="514"/>
      <c r="K515" s="514"/>
      <c r="L515" s="514"/>
      <c r="M515" s="514"/>
      <c r="N515" s="514"/>
    </row>
    <row r="516" spans="3:14" x14ac:dyDescent="0.2">
      <c r="C516" s="514"/>
      <c r="E516" s="514"/>
      <c r="F516" s="514"/>
      <c r="G516" s="514"/>
      <c r="H516" s="514"/>
      <c r="I516" s="514"/>
      <c r="J516" s="514"/>
      <c r="K516" s="514"/>
      <c r="L516" s="514"/>
      <c r="M516" s="514"/>
      <c r="N516" s="514"/>
    </row>
    <row r="517" spans="3:14" x14ac:dyDescent="0.2">
      <c r="C517" s="514"/>
      <c r="E517" s="514"/>
      <c r="F517" s="514"/>
      <c r="G517" s="514"/>
      <c r="H517" s="514"/>
      <c r="I517" s="514"/>
      <c r="J517" s="514"/>
      <c r="K517" s="514"/>
      <c r="L517" s="514"/>
      <c r="M517" s="514"/>
      <c r="N517" s="514"/>
    </row>
    <row r="518" spans="3:14" x14ac:dyDescent="0.2">
      <c r="C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</row>
    <row r="519" spans="3:14" x14ac:dyDescent="0.2">
      <c r="C519" s="514"/>
      <c r="E519" s="514"/>
      <c r="F519" s="514"/>
      <c r="G519" s="514"/>
      <c r="H519" s="514"/>
      <c r="I519" s="514"/>
      <c r="J519" s="514"/>
      <c r="K519" s="514"/>
      <c r="L519" s="514"/>
      <c r="M519" s="514"/>
      <c r="N519" s="514"/>
    </row>
    <row r="520" spans="3:14" x14ac:dyDescent="0.2">
      <c r="C520" s="514"/>
      <c r="E520" s="514"/>
      <c r="F520" s="514"/>
      <c r="G520" s="514"/>
      <c r="H520" s="514"/>
      <c r="I520" s="514"/>
      <c r="J520" s="514"/>
      <c r="K520" s="514"/>
      <c r="L520" s="514"/>
      <c r="M520" s="514"/>
      <c r="N520" s="514"/>
    </row>
    <row r="521" spans="3:14" x14ac:dyDescent="0.2">
      <c r="C521" s="514"/>
      <c r="E521" s="514"/>
      <c r="F521" s="514"/>
      <c r="G521" s="514"/>
      <c r="H521" s="514"/>
      <c r="I521" s="514"/>
      <c r="J521" s="514"/>
      <c r="K521" s="514"/>
      <c r="L521" s="514"/>
      <c r="M521" s="514"/>
      <c r="N521" s="514"/>
    </row>
    <row r="522" spans="3:14" x14ac:dyDescent="0.2">
      <c r="C522" s="514"/>
      <c r="E522" s="514"/>
      <c r="F522" s="514"/>
      <c r="G522" s="514"/>
      <c r="H522" s="514"/>
      <c r="I522" s="514"/>
      <c r="J522" s="514"/>
      <c r="K522" s="514"/>
      <c r="L522" s="514"/>
      <c r="M522" s="514"/>
      <c r="N522" s="514"/>
    </row>
    <row r="523" spans="3:14" x14ac:dyDescent="0.2">
      <c r="C523" s="514"/>
      <c r="E523" s="514"/>
      <c r="F523" s="514"/>
      <c r="G523" s="514"/>
      <c r="H523" s="514"/>
      <c r="I523" s="514"/>
      <c r="J523" s="514"/>
      <c r="K523" s="514"/>
      <c r="L523" s="514"/>
      <c r="M523" s="514"/>
      <c r="N523" s="514"/>
    </row>
    <row r="524" spans="3:14" x14ac:dyDescent="0.2">
      <c r="C524" s="514"/>
      <c r="E524" s="514"/>
      <c r="F524" s="514"/>
      <c r="G524" s="514"/>
      <c r="H524" s="514"/>
      <c r="I524" s="514"/>
      <c r="J524" s="514"/>
      <c r="K524" s="514"/>
      <c r="L524" s="514"/>
      <c r="M524" s="514"/>
      <c r="N524" s="514"/>
    </row>
    <row r="525" spans="3:14" x14ac:dyDescent="0.2">
      <c r="C525" s="514"/>
      <c r="E525" s="514"/>
      <c r="F525" s="514"/>
      <c r="G525" s="514"/>
      <c r="H525" s="514"/>
      <c r="I525" s="514"/>
      <c r="J525" s="514"/>
      <c r="K525" s="514"/>
      <c r="L525" s="514"/>
      <c r="M525" s="514"/>
      <c r="N525" s="514"/>
    </row>
    <row r="526" spans="3:14" x14ac:dyDescent="0.2">
      <c r="C526" s="514"/>
      <c r="E526" s="514"/>
      <c r="F526" s="514"/>
      <c r="G526" s="514"/>
      <c r="H526" s="514"/>
      <c r="I526" s="514"/>
      <c r="J526" s="514"/>
      <c r="K526" s="514"/>
      <c r="L526" s="514"/>
      <c r="M526" s="514"/>
      <c r="N526" s="514"/>
    </row>
    <row r="527" spans="3:14" x14ac:dyDescent="0.2">
      <c r="C527" s="514"/>
      <c r="E527" s="514"/>
      <c r="F527" s="514"/>
      <c r="G527" s="514"/>
      <c r="H527" s="514"/>
      <c r="I527" s="514"/>
      <c r="J527" s="514"/>
      <c r="K527" s="514"/>
      <c r="L527" s="514"/>
      <c r="M527" s="514"/>
      <c r="N527" s="514"/>
    </row>
    <row r="528" spans="3:14" x14ac:dyDescent="0.2">
      <c r="C528" s="514"/>
      <c r="E528" s="514"/>
      <c r="F528" s="514"/>
      <c r="G528" s="514"/>
      <c r="H528" s="514"/>
      <c r="I528" s="514"/>
      <c r="J528" s="514"/>
      <c r="K528" s="514"/>
      <c r="L528" s="514"/>
      <c r="M528" s="514"/>
      <c r="N528" s="514"/>
    </row>
    <row r="529" spans="3:14" x14ac:dyDescent="0.2">
      <c r="C529" s="514"/>
      <c r="E529" s="514"/>
      <c r="F529" s="514"/>
      <c r="G529" s="514"/>
      <c r="H529" s="514"/>
      <c r="I529" s="514"/>
      <c r="J529" s="514"/>
      <c r="K529" s="514"/>
      <c r="L529" s="514"/>
      <c r="M529" s="514"/>
      <c r="N529" s="514"/>
    </row>
    <row r="530" spans="3:14" x14ac:dyDescent="0.2">
      <c r="C530" s="514"/>
      <c r="E530" s="514"/>
      <c r="F530" s="514"/>
      <c r="G530" s="514"/>
      <c r="H530" s="514"/>
      <c r="I530" s="514"/>
      <c r="J530" s="514"/>
      <c r="K530" s="514"/>
      <c r="L530" s="514"/>
      <c r="M530" s="514"/>
      <c r="N530" s="514"/>
    </row>
    <row r="531" spans="3:14" x14ac:dyDescent="0.2">
      <c r="C531" s="514"/>
      <c r="E531" s="514"/>
      <c r="F531" s="514"/>
      <c r="G531" s="514"/>
      <c r="H531" s="514"/>
      <c r="I531" s="514"/>
      <c r="J531" s="514"/>
      <c r="K531" s="514"/>
      <c r="L531" s="514"/>
      <c r="M531" s="514"/>
      <c r="N531" s="514"/>
    </row>
    <row r="532" spans="3:14" x14ac:dyDescent="0.2">
      <c r="C532" s="514"/>
      <c r="E532" s="514"/>
      <c r="F532" s="514"/>
      <c r="G532" s="514"/>
      <c r="H532" s="514"/>
      <c r="I532" s="514"/>
      <c r="J532" s="514"/>
      <c r="K532" s="514"/>
      <c r="L532" s="514"/>
      <c r="M532" s="514"/>
      <c r="N532" s="514"/>
    </row>
    <row r="533" spans="3:14" x14ac:dyDescent="0.2">
      <c r="C533" s="514"/>
      <c r="E533" s="514"/>
      <c r="F533" s="514"/>
      <c r="G533" s="514"/>
      <c r="H533" s="514"/>
      <c r="I533" s="514"/>
      <c r="J533" s="514"/>
      <c r="K533" s="514"/>
      <c r="L533" s="514"/>
      <c r="M533" s="514"/>
      <c r="N533" s="514"/>
    </row>
    <row r="534" spans="3:14" x14ac:dyDescent="0.2">
      <c r="C534" s="514"/>
      <c r="E534" s="514"/>
      <c r="F534" s="514"/>
      <c r="G534" s="514"/>
      <c r="H534" s="514"/>
      <c r="I534" s="514"/>
      <c r="J534" s="514"/>
      <c r="K534" s="514"/>
      <c r="L534" s="514"/>
      <c r="M534" s="514"/>
      <c r="N534" s="514"/>
    </row>
    <row r="535" spans="3:14" x14ac:dyDescent="0.2">
      <c r="C535" s="514"/>
      <c r="E535" s="514"/>
      <c r="F535" s="514"/>
      <c r="G535" s="514"/>
      <c r="H535" s="514"/>
      <c r="I535" s="514"/>
      <c r="J535" s="514"/>
      <c r="K535" s="514"/>
      <c r="L535" s="514"/>
      <c r="M535" s="514"/>
      <c r="N535" s="514"/>
    </row>
    <row r="536" spans="3:14" x14ac:dyDescent="0.2">
      <c r="C536" s="514"/>
      <c r="E536" s="514"/>
      <c r="F536" s="514"/>
      <c r="G536" s="514"/>
      <c r="H536" s="514"/>
      <c r="I536" s="514"/>
      <c r="J536" s="514"/>
      <c r="K536" s="514"/>
      <c r="L536" s="514"/>
      <c r="M536" s="514"/>
      <c r="N536" s="514"/>
    </row>
    <row r="537" spans="3:14" x14ac:dyDescent="0.2">
      <c r="C537" s="514"/>
      <c r="E537" s="514"/>
      <c r="F537" s="514"/>
      <c r="G537" s="514"/>
      <c r="H537" s="514"/>
      <c r="I537" s="514"/>
      <c r="J537" s="514"/>
      <c r="K537" s="514"/>
      <c r="L537" s="514"/>
      <c r="M537" s="514"/>
      <c r="N537" s="514"/>
    </row>
    <row r="538" spans="3:14" x14ac:dyDescent="0.2">
      <c r="C538" s="514"/>
      <c r="E538" s="514"/>
      <c r="F538" s="514"/>
      <c r="G538" s="514"/>
      <c r="H538" s="514"/>
      <c r="I538" s="514"/>
      <c r="J538" s="514"/>
      <c r="K538" s="514"/>
      <c r="L538" s="514"/>
      <c r="M538" s="514"/>
      <c r="N538" s="514"/>
    </row>
    <row r="539" spans="3:14" x14ac:dyDescent="0.2">
      <c r="C539" s="514"/>
      <c r="E539" s="514"/>
      <c r="F539" s="514"/>
      <c r="G539" s="514"/>
      <c r="H539" s="514"/>
      <c r="I539" s="514"/>
      <c r="J539" s="514"/>
      <c r="K539" s="514"/>
      <c r="L539" s="514"/>
      <c r="M539" s="514"/>
      <c r="N539" s="514"/>
    </row>
    <row r="540" spans="3:14" x14ac:dyDescent="0.2">
      <c r="C540" s="514"/>
      <c r="E540" s="514"/>
      <c r="F540" s="514"/>
      <c r="G540" s="514"/>
      <c r="H540" s="514"/>
      <c r="I540" s="514"/>
      <c r="J540" s="514"/>
      <c r="K540" s="514"/>
      <c r="L540" s="514"/>
      <c r="M540" s="514"/>
      <c r="N540" s="514"/>
    </row>
    <row r="541" spans="3:14" x14ac:dyDescent="0.2">
      <c r="C541" s="514"/>
      <c r="E541" s="514"/>
      <c r="F541" s="514"/>
      <c r="G541" s="514"/>
      <c r="H541" s="514"/>
      <c r="I541" s="514"/>
      <c r="J541" s="514"/>
      <c r="K541" s="514"/>
      <c r="L541" s="514"/>
      <c r="M541" s="514"/>
      <c r="N541" s="514"/>
    </row>
    <row r="542" spans="3:14" x14ac:dyDescent="0.2">
      <c r="C542" s="514"/>
      <c r="E542" s="514"/>
      <c r="F542" s="514"/>
      <c r="G542" s="514"/>
      <c r="H542" s="514"/>
      <c r="I542" s="514"/>
      <c r="J542" s="514"/>
      <c r="K542" s="514"/>
      <c r="L542" s="514"/>
      <c r="M542" s="514"/>
      <c r="N542" s="514"/>
    </row>
    <row r="543" spans="3:14" x14ac:dyDescent="0.2">
      <c r="C543" s="514"/>
      <c r="E543" s="514"/>
      <c r="F543" s="514"/>
      <c r="G543" s="514"/>
      <c r="H543" s="514"/>
      <c r="I543" s="514"/>
      <c r="J543" s="514"/>
      <c r="K543" s="514"/>
      <c r="L543" s="514"/>
      <c r="M543" s="514"/>
      <c r="N543" s="514"/>
    </row>
    <row r="544" spans="3:14" x14ac:dyDescent="0.2">
      <c r="C544" s="514"/>
      <c r="E544" s="514"/>
      <c r="F544" s="514"/>
      <c r="G544" s="514"/>
      <c r="H544" s="514"/>
      <c r="I544" s="514"/>
      <c r="J544" s="514"/>
      <c r="K544" s="514"/>
      <c r="L544" s="514"/>
      <c r="M544" s="514"/>
      <c r="N544" s="514"/>
    </row>
    <row r="545" spans="3:14" x14ac:dyDescent="0.2">
      <c r="C545" s="514"/>
      <c r="E545" s="514"/>
      <c r="F545" s="514"/>
      <c r="G545" s="514"/>
      <c r="H545" s="514"/>
      <c r="I545" s="514"/>
      <c r="J545" s="514"/>
      <c r="K545" s="514"/>
      <c r="L545" s="514"/>
      <c r="M545" s="514"/>
      <c r="N545" s="514"/>
    </row>
    <row r="546" spans="3:14" x14ac:dyDescent="0.2">
      <c r="C546" s="514"/>
      <c r="E546" s="514"/>
      <c r="F546" s="514"/>
      <c r="G546" s="514"/>
      <c r="H546" s="514"/>
      <c r="I546" s="514"/>
      <c r="J546" s="514"/>
      <c r="K546" s="514"/>
      <c r="L546" s="514"/>
      <c r="M546" s="514"/>
      <c r="N546" s="514"/>
    </row>
    <row r="547" spans="3:14" x14ac:dyDescent="0.2">
      <c r="C547" s="514"/>
      <c r="E547" s="514"/>
      <c r="F547" s="514"/>
      <c r="G547" s="514"/>
      <c r="H547" s="514"/>
      <c r="I547" s="514"/>
      <c r="J547" s="514"/>
      <c r="K547" s="514"/>
      <c r="L547" s="514"/>
      <c r="M547" s="514"/>
      <c r="N547" s="514"/>
    </row>
    <row r="548" spans="3:14" x14ac:dyDescent="0.2">
      <c r="C548" s="514"/>
      <c r="E548" s="514"/>
      <c r="F548" s="514"/>
      <c r="G548" s="514"/>
      <c r="H548" s="514"/>
      <c r="I548" s="514"/>
      <c r="J548" s="514"/>
      <c r="K548" s="514"/>
      <c r="L548" s="514"/>
      <c r="M548" s="514"/>
      <c r="N548" s="514"/>
    </row>
    <row r="549" spans="3:14" x14ac:dyDescent="0.2">
      <c r="C549" s="514"/>
      <c r="E549" s="514"/>
      <c r="F549" s="514"/>
      <c r="G549" s="514"/>
      <c r="H549" s="514"/>
      <c r="I549" s="514"/>
      <c r="J549" s="514"/>
      <c r="K549" s="514"/>
      <c r="L549" s="514"/>
      <c r="M549" s="514"/>
      <c r="N549" s="514"/>
    </row>
    <row r="550" spans="3:14" x14ac:dyDescent="0.2">
      <c r="C550" s="514"/>
      <c r="E550" s="514"/>
      <c r="F550" s="514"/>
      <c r="G550" s="514"/>
      <c r="H550" s="514"/>
      <c r="I550" s="514"/>
      <c r="J550" s="514"/>
      <c r="K550" s="514"/>
      <c r="L550" s="514"/>
      <c r="M550" s="514"/>
      <c r="N550" s="514"/>
    </row>
    <row r="551" spans="3:14" x14ac:dyDescent="0.2">
      <c r="C551" s="514"/>
      <c r="E551" s="514"/>
      <c r="F551" s="514"/>
      <c r="G551" s="514"/>
      <c r="H551" s="514"/>
      <c r="I551" s="514"/>
      <c r="J551" s="514"/>
      <c r="K551" s="514"/>
      <c r="L551" s="514"/>
      <c r="M551" s="514"/>
      <c r="N551" s="514"/>
    </row>
    <row r="552" spans="3:14" x14ac:dyDescent="0.2">
      <c r="C552" s="514"/>
      <c r="E552" s="514"/>
      <c r="F552" s="514"/>
      <c r="G552" s="514"/>
      <c r="H552" s="514"/>
      <c r="I552" s="514"/>
      <c r="J552" s="514"/>
      <c r="K552" s="514"/>
      <c r="L552" s="514"/>
      <c r="M552" s="514"/>
      <c r="N552" s="514"/>
    </row>
    <row r="553" spans="3:14" x14ac:dyDescent="0.2">
      <c r="C553" s="514"/>
      <c r="E553" s="514"/>
      <c r="F553" s="514"/>
      <c r="G553" s="514"/>
      <c r="H553" s="514"/>
      <c r="I553" s="514"/>
      <c r="J553" s="514"/>
      <c r="K553" s="514"/>
      <c r="L553" s="514"/>
      <c r="M553" s="514"/>
      <c r="N553" s="514"/>
    </row>
    <row r="554" spans="3:14" x14ac:dyDescent="0.2">
      <c r="C554" s="514"/>
      <c r="E554" s="514"/>
      <c r="F554" s="514"/>
      <c r="G554" s="514"/>
      <c r="H554" s="514"/>
      <c r="I554" s="514"/>
      <c r="J554" s="514"/>
      <c r="K554" s="514"/>
      <c r="L554" s="514"/>
      <c r="M554" s="514"/>
      <c r="N554" s="514"/>
    </row>
    <row r="555" spans="3:14" x14ac:dyDescent="0.2">
      <c r="C555" s="514"/>
      <c r="E555" s="514"/>
      <c r="F555" s="514"/>
      <c r="G555" s="514"/>
      <c r="H555" s="514"/>
      <c r="I555" s="514"/>
      <c r="J555" s="514"/>
      <c r="K555" s="514"/>
      <c r="L555" s="514"/>
      <c r="M555" s="514"/>
      <c r="N555" s="514"/>
    </row>
    <row r="556" spans="3:14" x14ac:dyDescent="0.2">
      <c r="C556" s="514"/>
      <c r="E556" s="514"/>
      <c r="F556" s="514"/>
      <c r="G556" s="514"/>
      <c r="H556" s="514"/>
      <c r="I556" s="514"/>
      <c r="J556" s="514"/>
      <c r="K556" s="514"/>
      <c r="L556" s="514"/>
      <c r="M556" s="514"/>
      <c r="N556" s="514"/>
    </row>
    <row r="557" spans="3:14" x14ac:dyDescent="0.2">
      <c r="C557" s="514"/>
      <c r="E557" s="514"/>
      <c r="F557" s="514"/>
      <c r="G557" s="514"/>
      <c r="H557" s="514"/>
      <c r="I557" s="514"/>
      <c r="J557" s="514"/>
      <c r="K557" s="514"/>
      <c r="L557" s="514"/>
      <c r="M557" s="514"/>
      <c r="N557" s="514"/>
    </row>
    <row r="558" spans="3:14" x14ac:dyDescent="0.2">
      <c r="C558" s="514"/>
      <c r="E558" s="514"/>
      <c r="F558" s="514"/>
      <c r="G558" s="514"/>
      <c r="H558" s="514"/>
      <c r="I558" s="514"/>
      <c r="J558" s="514"/>
      <c r="K558" s="514"/>
      <c r="L558" s="514"/>
      <c r="M558" s="514"/>
      <c r="N558" s="514"/>
    </row>
    <row r="559" spans="3:14" x14ac:dyDescent="0.2">
      <c r="C559" s="514"/>
      <c r="E559" s="514"/>
      <c r="F559" s="514"/>
      <c r="G559" s="514"/>
      <c r="H559" s="514"/>
      <c r="I559" s="514"/>
      <c r="J559" s="514"/>
      <c r="K559" s="514"/>
      <c r="L559" s="514"/>
      <c r="M559" s="514"/>
      <c r="N559" s="514"/>
    </row>
    <row r="560" spans="3:14" x14ac:dyDescent="0.2">
      <c r="C560" s="514"/>
      <c r="E560" s="514"/>
      <c r="F560" s="514"/>
      <c r="G560" s="514"/>
      <c r="H560" s="514"/>
      <c r="I560" s="514"/>
      <c r="J560" s="514"/>
      <c r="K560" s="514"/>
      <c r="L560" s="514"/>
      <c r="M560" s="514"/>
      <c r="N560" s="514"/>
    </row>
    <row r="561" spans="3:14" x14ac:dyDescent="0.2">
      <c r="C561" s="514"/>
      <c r="E561" s="514"/>
      <c r="F561" s="514"/>
      <c r="G561" s="514"/>
      <c r="H561" s="514"/>
      <c r="I561" s="514"/>
      <c r="J561" s="514"/>
      <c r="K561" s="514"/>
      <c r="L561" s="514"/>
      <c r="M561" s="514"/>
      <c r="N561" s="514"/>
    </row>
    <row r="562" spans="3:14" x14ac:dyDescent="0.2">
      <c r="C562" s="514"/>
      <c r="E562" s="514"/>
      <c r="F562" s="514"/>
      <c r="G562" s="514"/>
      <c r="H562" s="514"/>
      <c r="I562" s="514"/>
      <c r="J562" s="514"/>
      <c r="K562" s="514"/>
      <c r="L562" s="514"/>
      <c r="M562" s="514"/>
      <c r="N562" s="514"/>
    </row>
    <row r="563" spans="3:14" x14ac:dyDescent="0.2">
      <c r="C563" s="514"/>
      <c r="E563" s="514"/>
      <c r="F563" s="514"/>
      <c r="G563" s="514"/>
      <c r="H563" s="514"/>
      <c r="I563" s="514"/>
      <c r="J563" s="514"/>
      <c r="K563" s="514"/>
      <c r="L563" s="514"/>
      <c r="M563" s="514"/>
      <c r="N563" s="514"/>
    </row>
    <row r="564" spans="3:14" x14ac:dyDescent="0.2">
      <c r="C564" s="514"/>
      <c r="E564" s="514"/>
      <c r="F564" s="514"/>
      <c r="G564" s="514"/>
      <c r="H564" s="514"/>
      <c r="I564" s="514"/>
      <c r="J564" s="514"/>
      <c r="K564" s="514"/>
      <c r="L564" s="514"/>
      <c r="M564" s="514"/>
      <c r="N564" s="514"/>
    </row>
    <row r="565" spans="3:14" x14ac:dyDescent="0.2">
      <c r="C565" s="514"/>
      <c r="E565" s="514"/>
      <c r="F565" s="514"/>
      <c r="G565" s="514"/>
      <c r="H565" s="514"/>
      <c r="I565" s="514"/>
      <c r="J565" s="514"/>
      <c r="K565" s="514"/>
      <c r="L565" s="514"/>
      <c r="M565" s="514"/>
      <c r="N565" s="514"/>
    </row>
    <row r="566" spans="3:14" x14ac:dyDescent="0.2">
      <c r="C566" s="514"/>
      <c r="E566" s="514"/>
      <c r="F566" s="514"/>
      <c r="G566" s="514"/>
      <c r="H566" s="514"/>
      <c r="I566" s="514"/>
      <c r="J566" s="514"/>
      <c r="K566" s="514"/>
      <c r="L566" s="514"/>
      <c r="M566" s="514"/>
      <c r="N566" s="514"/>
    </row>
    <row r="567" spans="3:14" x14ac:dyDescent="0.2">
      <c r="C567" s="514"/>
      <c r="E567" s="514"/>
      <c r="F567" s="514"/>
      <c r="G567" s="514"/>
      <c r="H567" s="514"/>
      <c r="I567" s="514"/>
      <c r="J567" s="514"/>
      <c r="K567" s="514"/>
      <c r="L567" s="514"/>
      <c r="M567" s="514"/>
      <c r="N567" s="514"/>
    </row>
    <row r="568" spans="3:14" x14ac:dyDescent="0.2">
      <c r="C568" s="514"/>
      <c r="E568" s="514"/>
      <c r="F568" s="514"/>
      <c r="G568" s="514"/>
      <c r="H568" s="514"/>
      <c r="I568" s="514"/>
      <c r="J568" s="514"/>
      <c r="K568" s="514"/>
      <c r="L568" s="514"/>
      <c r="M568" s="514"/>
      <c r="N568" s="514"/>
    </row>
    <row r="569" spans="3:14" x14ac:dyDescent="0.2">
      <c r="C569" s="514"/>
      <c r="E569" s="514"/>
      <c r="F569" s="514"/>
      <c r="G569" s="514"/>
      <c r="H569" s="514"/>
      <c r="I569" s="514"/>
      <c r="J569" s="514"/>
      <c r="K569" s="514"/>
      <c r="L569" s="514"/>
      <c r="M569" s="514"/>
      <c r="N569" s="514"/>
    </row>
    <row r="570" spans="3:14" x14ac:dyDescent="0.2">
      <c r="C570" s="514"/>
      <c r="E570" s="514"/>
      <c r="F570" s="514"/>
      <c r="G570" s="514"/>
      <c r="H570" s="514"/>
      <c r="I570" s="514"/>
      <c r="J570" s="514"/>
      <c r="K570" s="514"/>
      <c r="L570" s="514"/>
      <c r="M570" s="514"/>
      <c r="N570" s="514"/>
    </row>
    <row r="571" spans="3:14" x14ac:dyDescent="0.2">
      <c r="C571" s="514"/>
      <c r="E571" s="514"/>
      <c r="F571" s="514"/>
      <c r="G571" s="514"/>
      <c r="H571" s="514"/>
      <c r="I571" s="514"/>
      <c r="J571" s="514"/>
      <c r="K571" s="514"/>
      <c r="L571" s="514"/>
      <c r="M571" s="514"/>
      <c r="N571" s="514"/>
    </row>
    <row r="572" spans="3:14" x14ac:dyDescent="0.2">
      <c r="C572" s="514"/>
      <c r="E572" s="514"/>
      <c r="F572" s="514"/>
      <c r="G572" s="514"/>
      <c r="H572" s="514"/>
      <c r="I572" s="514"/>
      <c r="J572" s="514"/>
      <c r="K572" s="514"/>
      <c r="L572" s="514"/>
      <c r="M572" s="514"/>
      <c r="N572" s="514"/>
    </row>
    <row r="573" spans="3:14" x14ac:dyDescent="0.2">
      <c r="C573" s="514"/>
      <c r="E573" s="514"/>
      <c r="F573" s="514"/>
      <c r="G573" s="514"/>
      <c r="H573" s="514"/>
      <c r="I573" s="514"/>
      <c r="J573" s="514"/>
      <c r="K573" s="514"/>
      <c r="L573" s="514"/>
      <c r="M573" s="514"/>
      <c r="N573" s="514"/>
    </row>
    <row r="574" spans="3:14" x14ac:dyDescent="0.2">
      <c r="C574" s="514"/>
      <c r="E574" s="514"/>
      <c r="F574" s="514"/>
      <c r="G574" s="514"/>
      <c r="H574" s="514"/>
      <c r="I574" s="514"/>
      <c r="J574" s="514"/>
      <c r="K574" s="514"/>
      <c r="L574" s="514"/>
      <c r="M574" s="514"/>
      <c r="N574" s="514"/>
    </row>
    <row r="575" spans="3:14" x14ac:dyDescent="0.2">
      <c r="C575" s="514"/>
      <c r="E575" s="514"/>
      <c r="F575" s="514"/>
      <c r="G575" s="514"/>
      <c r="H575" s="514"/>
      <c r="I575" s="514"/>
      <c r="J575" s="514"/>
      <c r="K575" s="514"/>
      <c r="L575" s="514"/>
      <c r="M575" s="514"/>
      <c r="N575" s="514"/>
    </row>
    <row r="576" spans="3:14" x14ac:dyDescent="0.2">
      <c r="C576" s="514"/>
      <c r="E576" s="514"/>
      <c r="F576" s="514"/>
      <c r="G576" s="514"/>
      <c r="H576" s="514"/>
      <c r="I576" s="514"/>
      <c r="J576" s="514"/>
      <c r="K576" s="514"/>
      <c r="L576" s="514"/>
      <c r="M576" s="514"/>
      <c r="N576" s="514"/>
    </row>
    <row r="577" spans="3:14" x14ac:dyDescent="0.2">
      <c r="C577" s="514"/>
      <c r="E577" s="514"/>
      <c r="F577" s="514"/>
      <c r="G577" s="514"/>
      <c r="H577" s="514"/>
      <c r="I577" s="514"/>
      <c r="J577" s="514"/>
      <c r="K577" s="514"/>
      <c r="L577" s="514"/>
      <c r="M577" s="514"/>
      <c r="N577" s="514"/>
    </row>
    <row r="578" spans="3:14" x14ac:dyDescent="0.2">
      <c r="C578" s="514"/>
      <c r="E578" s="514"/>
      <c r="F578" s="514"/>
      <c r="G578" s="514"/>
      <c r="H578" s="514"/>
      <c r="I578" s="514"/>
      <c r="J578" s="514"/>
      <c r="K578" s="514"/>
      <c r="L578" s="514"/>
      <c r="M578" s="514"/>
      <c r="N578" s="514"/>
    </row>
    <row r="579" spans="3:14" x14ac:dyDescent="0.2">
      <c r="C579" s="514"/>
      <c r="E579" s="514"/>
      <c r="F579" s="514"/>
      <c r="G579" s="514"/>
      <c r="H579" s="514"/>
      <c r="I579" s="514"/>
      <c r="J579" s="514"/>
      <c r="K579" s="514"/>
      <c r="L579" s="514"/>
      <c r="M579" s="514"/>
      <c r="N579" s="514"/>
    </row>
    <row r="580" spans="3:14" x14ac:dyDescent="0.2">
      <c r="C580" s="514"/>
      <c r="E580" s="514"/>
      <c r="F580" s="514"/>
      <c r="G580" s="514"/>
      <c r="H580" s="514"/>
      <c r="I580" s="514"/>
      <c r="J580" s="514"/>
      <c r="K580" s="514"/>
      <c r="L580" s="514"/>
      <c r="M580" s="514"/>
      <c r="N580" s="514"/>
    </row>
    <row r="581" spans="3:14" x14ac:dyDescent="0.2">
      <c r="C581" s="514"/>
      <c r="E581" s="514"/>
      <c r="F581" s="514"/>
      <c r="G581" s="514"/>
      <c r="H581" s="514"/>
      <c r="I581" s="514"/>
      <c r="J581" s="514"/>
      <c r="K581" s="514"/>
      <c r="L581" s="514"/>
      <c r="M581" s="514"/>
      <c r="N581" s="514"/>
    </row>
    <row r="582" spans="3:14" x14ac:dyDescent="0.2">
      <c r="C582" s="514"/>
      <c r="E582" s="514"/>
      <c r="F582" s="514"/>
      <c r="G582" s="514"/>
      <c r="H582" s="514"/>
      <c r="I582" s="514"/>
      <c r="J582" s="514"/>
      <c r="K582" s="514"/>
      <c r="L582" s="514"/>
      <c r="M582" s="514"/>
      <c r="N582" s="514"/>
    </row>
    <row r="583" spans="3:14" x14ac:dyDescent="0.2">
      <c r="C583" s="514"/>
      <c r="E583" s="514"/>
      <c r="F583" s="514"/>
      <c r="G583" s="514"/>
      <c r="H583" s="514"/>
      <c r="I583" s="514"/>
      <c r="J583" s="514"/>
      <c r="K583" s="514"/>
      <c r="L583" s="514"/>
      <c r="M583" s="514"/>
      <c r="N583" s="514"/>
    </row>
    <row r="584" spans="3:14" x14ac:dyDescent="0.2">
      <c r="C584" s="514"/>
      <c r="E584" s="514"/>
      <c r="F584" s="514"/>
      <c r="G584" s="514"/>
      <c r="H584" s="514"/>
      <c r="I584" s="514"/>
      <c r="J584" s="514"/>
      <c r="K584" s="514"/>
      <c r="L584" s="514"/>
      <c r="M584" s="514"/>
      <c r="N584" s="514"/>
    </row>
    <row r="585" spans="3:14" x14ac:dyDescent="0.2">
      <c r="C585" s="514"/>
      <c r="E585" s="514"/>
      <c r="F585" s="514"/>
      <c r="G585" s="514"/>
      <c r="H585" s="514"/>
      <c r="I585" s="514"/>
      <c r="J585" s="514"/>
      <c r="K585" s="514"/>
      <c r="L585" s="514"/>
      <c r="M585" s="514"/>
      <c r="N585" s="514"/>
    </row>
    <row r="586" spans="3:14" x14ac:dyDescent="0.2">
      <c r="C586" s="514"/>
      <c r="E586" s="514"/>
      <c r="F586" s="514"/>
      <c r="G586" s="514"/>
      <c r="H586" s="514"/>
      <c r="I586" s="514"/>
      <c r="J586" s="514"/>
      <c r="K586" s="514"/>
      <c r="L586" s="514"/>
      <c r="M586" s="514"/>
      <c r="N586" s="514"/>
    </row>
    <row r="587" spans="3:14" x14ac:dyDescent="0.2">
      <c r="C587" s="514"/>
      <c r="E587" s="514"/>
      <c r="F587" s="514"/>
      <c r="G587" s="514"/>
      <c r="H587" s="514"/>
      <c r="I587" s="514"/>
      <c r="J587" s="514"/>
      <c r="K587" s="514"/>
      <c r="L587" s="514"/>
      <c r="M587" s="514"/>
      <c r="N587" s="514"/>
    </row>
    <row r="588" spans="3:14" x14ac:dyDescent="0.2">
      <c r="C588" s="514"/>
      <c r="E588" s="514"/>
      <c r="F588" s="514"/>
      <c r="G588" s="514"/>
      <c r="H588" s="514"/>
      <c r="I588" s="514"/>
      <c r="J588" s="514"/>
      <c r="K588" s="514"/>
      <c r="L588" s="514"/>
      <c r="M588" s="514"/>
      <c r="N588" s="514"/>
    </row>
    <row r="589" spans="3:14" x14ac:dyDescent="0.2">
      <c r="C589" s="514"/>
      <c r="E589" s="514"/>
      <c r="F589" s="514"/>
      <c r="G589" s="514"/>
      <c r="H589" s="514"/>
      <c r="I589" s="514"/>
      <c r="J589" s="514"/>
      <c r="K589" s="514"/>
      <c r="L589" s="514"/>
      <c r="M589" s="514"/>
      <c r="N589" s="514"/>
    </row>
    <row r="590" spans="3:14" x14ac:dyDescent="0.2">
      <c r="C590" s="514"/>
      <c r="E590" s="514"/>
      <c r="F590" s="514"/>
      <c r="G590" s="514"/>
      <c r="H590" s="514"/>
      <c r="I590" s="514"/>
      <c r="J590" s="514"/>
      <c r="K590" s="514"/>
      <c r="L590" s="514"/>
      <c r="M590" s="514"/>
      <c r="N590" s="514"/>
    </row>
    <row r="591" spans="3:14" x14ac:dyDescent="0.2">
      <c r="C591" s="514"/>
      <c r="E591" s="514"/>
      <c r="F591" s="514"/>
      <c r="G591" s="514"/>
      <c r="H591" s="514"/>
      <c r="I591" s="514"/>
      <c r="J591" s="514"/>
      <c r="K591" s="514"/>
      <c r="L591" s="514"/>
      <c r="M591" s="514"/>
      <c r="N591" s="514"/>
    </row>
    <row r="592" spans="3:14" x14ac:dyDescent="0.2">
      <c r="C592" s="514"/>
      <c r="E592" s="514"/>
      <c r="F592" s="514"/>
      <c r="G592" s="514"/>
      <c r="H592" s="514"/>
      <c r="I592" s="514"/>
      <c r="J592" s="514"/>
      <c r="K592" s="514"/>
      <c r="L592" s="514"/>
      <c r="M592" s="514"/>
      <c r="N592" s="514"/>
    </row>
    <row r="593" spans="3:14" x14ac:dyDescent="0.2">
      <c r="C593" s="514"/>
      <c r="E593" s="514"/>
      <c r="F593" s="514"/>
      <c r="G593" s="514"/>
      <c r="H593" s="514"/>
      <c r="I593" s="514"/>
      <c r="J593" s="514"/>
      <c r="K593" s="514"/>
      <c r="L593" s="514"/>
      <c r="M593" s="514"/>
      <c r="N593" s="514"/>
    </row>
    <row r="594" spans="3:14" x14ac:dyDescent="0.2">
      <c r="C594" s="514"/>
      <c r="E594" s="514"/>
      <c r="F594" s="514"/>
      <c r="G594" s="514"/>
      <c r="H594" s="514"/>
      <c r="I594" s="514"/>
      <c r="J594" s="514"/>
      <c r="K594" s="514"/>
      <c r="L594" s="514"/>
      <c r="M594" s="514"/>
      <c r="N594" s="514"/>
    </row>
    <row r="595" spans="3:14" x14ac:dyDescent="0.2">
      <c r="C595" s="514"/>
      <c r="E595" s="514"/>
      <c r="F595" s="514"/>
      <c r="G595" s="514"/>
      <c r="H595" s="514"/>
      <c r="I595" s="514"/>
      <c r="J595" s="514"/>
      <c r="K595" s="514"/>
      <c r="L595" s="514"/>
      <c r="M595" s="514"/>
      <c r="N595" s="514"/>
    </row>
    <row r="596" spans="3:14" x14ac:dyDescent="0.2">
      <c r="C596" s="514"/>
      <c r="E596" s="514"/>
      <c r="F596" s="514"/>
      <c r="G596" s="514"/>
      <c r="H596" s="514"/>
      <c r="I596" s="514"/>
      <c r="J596" s="514"/>
      <c r="K596" s="514"/>
      <c r="L596" s="514"/>
      <c r="M596" s="514"/>
      <c r="N596" s="514"/>
    </row>
    <row r="597" spans="3:14" x14ac:dyDescent="0.2">
      <c r="C597" s="514"/>
      <c r="E597" s="514"/>
      <c r="F597" s="514"/>
      <c r="G597" s="514"/>
      <c r="H597" s="514"/>
      <c r="I597" s="514"/>
      <c r="J597" s="514"/>
      <c r="K597" s="514"/>
      <c r="L597" s="514"/>
      <c r="M597" s="514"/>
      <c r="N597" s="514"/>
    </row>
    <row r="598" spans="3:14" x14ac:dyDescent="0.2">
      <c r="C598" s="514"/>
      <c r="E598" s="514"/>
      <c r="F598" s="514"/>
      <c r="G598" s="514"/>
      <c r="H598" s="514"/>
      <c r="I598" s="514"/>
      <c r="J598" s="514"/>
      <c r="K598" s="514"/>
      <c r="L598" s="514"/>
      <c r="M598" s="514"/>
      <c r="N598" s="514"/>
    </row>
    <row r="599" spans="3:14" x14ac:dyDescent="0.2">
      <c r="C599" s="514"/>
      <c r="E599" s="514"/>
      <c r="F599" s="514"/>
      <c r="G599" s="514"/>
      <c r="H599" s="514"/>
      <c r="I599" s="514"/>
      <c r="J599" s="514"/>
      <c r="K599" s="514"/>
      <c r="L599" s="514"/>
      <c r="M599" s="514"/>
      <c r="N599" s="514"/>
    </row>
    <row r="600" spans="3:14" x14ac:dyDescent="0.2">
      <c r="C600" s="514"/>
      <c r="E600" s="514"/>
      <c r="F600" s="514"/>
      <c r="G600" s="514"/>
      <c r="H600" s="514"/>
      <c r="I600" s="514"/>
      <c r="J600" s="514"/>
      <c r="K600" s="514"/>
      <c r="L600" s="514"/>
      <c r="M600" s="514"/>
      <c r="N600" s="514"/>
    </row>
    <row r="601" spans="3:14" x14ac:dyDescent="0.2">
      <c r="C601" s="514"/>
      <c r="E601" s="514"/>
      <c r="F601" s="514"/>
      <c r="G601" s="514"/>
      <c r="H601" s="514"/>
      <c r="I601" s="514"/>
      <c r="J601" s="514"/>
      <c r="K601" s="514"/>
      <c r="L601" s="514"/>
      <c r="M601" s="514"/>
      <c r="N601" s="514"/>
    </row>
    <row r="602" spans="3:14" x14ac:dyDescent="0.2">
      <c r="C602" s="514"/>
      <c r="E602" s="514"/>
      <c r="F602" s="514"/>
      <c r="G602" s="514"/>
      <c r="H602" s="514"/>
      <c r="I602" s="514"/>
      <c r="J602" s="514"/>
      <c r="K602" s="514"/>
      <c r="L602" s="514"/>
      <c r="M602" s="514"/>
      <c r="N602" s="514"/>
    </row>
    <row r="603" spans="3:14" x14ac:dyDescent="0.2">
      <c r="C603" s="514"/>
      <c r="E603" s="514"/>
      <c r="F603" s="514"/>
      <c r="G603" s="514"/>
      <c r="H603" s="514"/>
      <c r="I603" s="514"/>
      <c r="J603" s="514"/>
      <c r="K603" s="514"/>
      <c r="L603" s="514"/>
      <c r="M603" s="514"/>
      <c r="N603" s="514"/>
    </row>
    <row r="604" spans="3:14" x14ac:dyDescent="0.2">
      <c r="C604" s="514"/>
      <c r="E604" s="514"/>
      <c r="F604" s="514"/>
      <c r="G604" s="514"/>
      <c r="H604" s="514"/>
      <c r="I604" s="514"/>
      <c r="J604" s="514"/>
      <c r="K604" s="514"/>
      <c r="L604" s="514"/>
      <c r="M604" s="514"/>
      <c r="N604" s="514"/>
    </row>
    <row r="605" spans="3:14" x14ac:dyDescent="0.2">
      <c r="C605" s="514"/>
      <c r="E605" s="514"/>
      <c r="F605" s="514"/>
      <c r="G605" s="514"/>
      <c r="H605" s="514"/>
      <c r="I605" s="514"/>
      <c r="J605" s="514"/>
      <c r="K605" s="514"/>
      <c r="L605" s="514"/>
      <c r="M605" s="514"/>
      <c r="N605" s="514"/>
    </row>
    <row r="606" spans="3:14" x14ac:dyDescent="0.2">
      <c r="C606" s="514"/>
      <c r="E606" s="514"/>
      <c r="F606" s="514"/>
      <c r="G606" s="514"/>
      <c r="H606" s="514"/>
      <c r="I606" s="514"/>
      <c r="J606" s="514"/>
      <c r="K606" s="514"/>
      <c r="L606" s="514"/>
      <c r="M606" s="514"/>
      <c r="N606" s="514"/>
    </row>
    <row r="607" spans="3:14" x14ac:dyDescent="0.2">
      <c r="C607" s="514"/>
      <c r="E607" s="514"/>
      <c r="F607" s="514"/>
      <c r="G607" s="514"/>
      <c r="H607" s="514"/>
      <c r="I607" s="514"/>
      <c r="J607" s="514"/>
      <c r="K607" s="514"/>
      <c r="L607" s="514"/>
      <c r="M607" s="514"/>
      <c r="N607" s="514"/>
    </row>
    <row r="608" spans="3:14" x14ac:dyDescent="0.2">
      <c r="C608" s="514"/>
      <c r="E608" s="514"/>
      <c r="F608" s="514"/>
      <c r="G608" s="514"/>
      <c r="H608" s="514"/>
      <c r="I608" s="514"/>
      <c r="J608" s="514"/>
      <c r="K608" s="514"/>
      <c r="L608" s="514"/>
      <c r="M608" s="514"/>
      <c r="N608" s="514"/>
    </row>
    <row r="609" spans="3:14" x14ac:dyDescent="0.2">
      <c r="C609" s="514"/>
      <c r="E609" s="514"/>
      <c r="F609" s="514"/>
      <c r="G609" s="514"/>
      <c r="H609" s="514"/>
      <c r="I609" s="514"/>
      <c r="J609" s="514"/>
      <c r="K609" s="514"/>
      <c r="L609" s="514"/>
      <c r="M609" s="514"/>
      <c r="N609" s="514"/>
    </row>
    <row r="610" spans="3:14" x14ac:dyDescent="0.2">
      <c r="C610" s="514"/>
      <c r="E610" s="514"/>
      <c r="F610" s="514"/>
      <c r="G610" s="514"/>
      <c r="H610" s="514"/>
      <c r="I610" s="514"/>
      <c r="J610" s="514"/>
      <c r="K610" s="514"/>
      <c r="L610" s="514"/>
      <c r="M610" s="514"/>
      <c r="N610" s="514"/>
    </row>
    <row r="611" spans="3:14" x14ac:dyDescent="0.2">
      <c r="C611" s="514"/>
      <c r="E611" s="514"/>
      <c r="F611" s="514"/>
      <c r="G611" s="514"/>
      <c r="H611" s="514"/>
      <c r="I611" s="514"/>
      <c r="J611" s="514"/>
      <c r="K611" s="514"/>
      <c r="L611" s="514"/>
      <c r="M611" s="514"/>
      <c r="N611" s="514"/>
    </row>
    <row r="612" spans="3:14" x14ac:dyDescent="0.2">
      <c r="C612" s="514"/>
      <c r="E612" s="514"/>
      <c r="F612" s="514"/>
      <c r="G612" s="514"/>
      <c r="H612" s="514"/>
      <c r="I612" s="514"/>
      <c r="J612" s="514"/>
      <c r="K612" s="514"/>
      <c r="L612" s="514"/>
      <c r="M612" s="514"/>
      <c r="N612" s="514"/>
    </row>
    <row r="613" spans="3:14" x14ac:dyDescent="0.2">
      <c r="C613" s="514"/>
      <c r="E613" s="514"/>
      <c r="F613" s="514"/>
      <c r="G613" s="514"/>
      <c r="H613" s="514"/>
      <c r="I613" s="514"/>
      <c r="J613" s="514"/>
      <c r="K613" s="514"/>
      <c r="L613" s="514"/>
      <c r="M613" s="514"/>
      <c r="N613" s="514"/>
    </row>
    <row r="614" spans="3:14" x14ac:dyDescent="0.2">
      <c r="C614" s="514"/>
      <c r="E614" s="514"/>
      <c r="F614" s="514"/>
      <c r="G614" s="514"/>
      <c r="H614" s="514"/>
      <c r="I614" s="514"/>
      <c r="J614" s="514"/>
      <c r="K614" s="514"/>
      <c r="L614" s="514"/>
      <c r="M614" s="514"/>
      <c r="N614" s="514"/>
    </row>
    <row r="615" spans="3:14" x14ac:dyDescent="0.2">
      <c r="C615" s="514"/>
      <c r="E615" s="514"/>
      <c r="F615" s="514"/>
      <c r="G615" s="514"/>
      <c r="H615" s="514"/>
      <c r="I615" s="514"/>
      <c r="J615" s="514"/>
      <c r="K615" s="514"/>
      <c r="L615" s="514"/>
      <c r="M615" s="514"/>
      <c r="N615" s="514"/>
    </row>
    <row r="616" spans="3:14" x14ac:dyDescent="0.2">
      <c r="C616" s="514"/>
      <c r="E616" s="514"/>
      <c r="F616" s="514"/>
      <c r="G616" s="514"/>
      <c r="H616" s="514"/>
      <c r="I616" s="514"/>
      <c r="J616" s="514"/>
      <c r="K616" s="514"/>
      <c r="L616" s="514"/>
      <c r="M616" s="514"/>
      <c r="N616" s="514"/>
    </row>
    <row r="617" spans="3:14" x14ac:dyDescent="0.2">
      <c r="C617" s="514"/>
      <c r="E617" s="514"/>
      <c r="F617" s="514"/>
      <c r="G617" s="514"/>
      <c r="H617" s="514"/>
      <c r="I617" s="514"/>
      <c r="J617" s="514"/>
      <c r="K617" s="514"/>
      <c r="L617" s="514"/>
      <c r="M617" s="514"/>
      <c r="N617" s="514"/>
    </row>
    <row r="618" spans="3:14" x14ac:dyDescent="0.2">
      <c r="C618" s="514"/>
      <c r="E618" s="514"/>
      <c r="F618" s="514"/>
      <c r="G618" s="514"/>
      <c r="H618" s="514"/>
      <c r="I618" s="514"/>
      <c r="J618" s="514"/>
      <c r="K618" s="514"/>
      <c r="L618" s="514"/>
      <c r="M618" s="514"/>
      <c r="N618" s="514"/>
    </row>
    <row r="619" spans="3:14" x14ac:dyDescent="0.2">
      <c r="C619" s="514"/>
      <c r="E619" s="514"/>
      <c r="F619" s="514"/>
      <c r="G619" s="514"/>
      <c r="H619" s="514"/>
      <c r="I619" s="514"/>
      <c r="J619" s="514"/>
      <c r="K619" s="514"/>
      <c r="L619" s="514"/>
      <c r="M619" s="514"/>
      <c r="N619" s="514"/>
    </row>
    <row r="620" spans="3:14" x14ac:dyDescent="0.2">
      <c r="C620" s="514"/>
      <c r="E620" s="514"/>
      <c r="F620" s="514"/>
      <c r="G620" s="514"/>
      <c r="H620" s="514"/>
      <c r="I620" s="514"/>
      <c r="J620" s="514"/>
      <c r="K620" s="514"/>
      <c r="L620" s="514"/>
      <c r="M620" s="514"/>
      <c r="N620" s="514"/>
    </row>
    <row r="621" spans="3:14" x14ac:dyDescent="0.2">
      <c r="C621" s="514"/>
      <c r="E621" s="514"/>
      <c r="F621" s="514"/>
      <c r="G621" s="514"/>
      <c r="H621" s="514"/>
      <c r="I621" s="514"/>
      <c r="J621" s="514"/>
      <c r="K621" s="514"/>
      <c r="L621" s="514"/>
      <c r="M621" s="514"/>
      <c r="N621" s="514"/>
    </row>
    <row r="622" spans="3:14" x14ac:dyDescent="0.2">
      <c r="C622" s="514"/>
      <c r="E622" s="514"/>
      <c r="F622" s="514"/>
      <c r="G622" s="514"/>
      <c r="H622" s="514"/>
      <c r="I622" s="514"/>
      <c r="J622" s="514"/>
      <c r="K622" s="514"/>
      <c r="L622" s="514"/>
      <c r="M622" s="514"/>
      <c r="N622" s="514"/>
    </row>
    <row r="623" spans="3:14" x14ac:dyDescent="0.2">
      <c r="C623" s="514"/>
      <c r="E623" s="514"/>
      <c r="F623" s="514"/>
      <c r="G623" s="514"/>
      <c r="H623" s="514"/>
      <c r="I623" s="514"/>
      <c r="J623" s="514"/>
      <c r="K623" s="514"/>
      <c r="L623" s="514"/>
      <c r="M623" s="514"/>
      <c r="N623" s="514"/>
    </row>
    <row r="624" spans="3:14" x14ac:dyDescent="0.2">
      <c r="C624" s="514"/>
      <c r="E624" s="514"/>
      <c r="F624" s="514"/>
      <c r="G624" s="514"/>
      <c r="H624" s="514"/>
      <c r="I624" s="514"/>
      <c r="J624" s="514"/>
      <c r="K624" s="514"/>
      <c r="L624" s="514"/>
      <c r="M624" s="514"/>
      <c r="N624" s="514"/>
    </row>
    <row r="625" spans="3:14" x14ac:dyDescent="0.2">
      <c r="C625" s="514"/>
      <c r="E625" s="514"/>
      <c r="F625" s="514"/>
      <c r="G625" s="514"/>
      <c r="H625" s="514"/>
      <c r="I625" s="514"/>
      <c r="J625" s="514"/>
      <c r="K625" s="514"/>
      <c r="L625" s="514"/>
      <c r="M625" s="514"/>
      <c r="N625" s="514"/>
    </row>
    <row r="626" spans="3:14" x14ac:dyDescent="0.2">
      <c r="C626" s="514"/>
      <c r="E626" s="514"/>
      <c r="F626" s="514"/>
      <c r="G626" s="514"/>
      <c r="H626" s="514"/>
      <c r="I626" s="514"/>
      <c r="J626" s="514"/>
      <c r="K626" s="514"/>
      <c r="L626" s="514"/>
      <c r="M626" s="514"/>
      <c r="N626" s="514"/>
    </row>
    <row r="627" spans="3:14" x14ac:dyDescent="0.2">
      <c r="C627" s="514"/>
      <c r="E627" s="514"/>
      <c r="F627" s="514"/>
      <c r="G627" s="514"/>
      <c r="H627" s="514"/>
      <c r="I627" s="514"/>
      <c r="J627" s="514"/>
      <c r="K627" s="514"/>
      <c r="L627" s="514"/>
      <c r="M627" s="514"/>
      <c r="N627" s="514"/>
    </row>
    <row r="628" spans="3:14" x14ac:dyDescent="0.2">
      <c r="C628" s="514"/>
      <c r="E628" s="514"/>
      <c r="F628" s="514"/>
      <c r="G628" s="514"/>
      <c r="H628" s="514"/>
      <c r="I628" s="514"/>
      <c r="J628" s="514"/>
      <c r="K628" s="514"/>
      <c r="L628" s="514"/>
      <c r="M628" s="514"/>
      <c r="N628" s="514"/>
    </row>
    <row r="629" spans="3:14" x14ac:dyDescent="0.2">
      <c r="C629" s="514"/>
      <c r="E629" s="514"/>
      <c r="F629" s="514"/>
      <c r="G629" s="514"/>
      <c r="H629" s="514"/>
      <c r="I629" s="514"/>
      <c r="J629" s="514"/>
      <c r="K629" s="514"/>
      <c r="L629" s="514"/>
      <c r="M629" s="514"/>
      <c r="N629" s="514"/>
    </row>
    <row r="630" spans="3:14" x14ac:dyDescent="0.2">
      <c r="C630" s="514"/>
      <c r="E630" s="514"/>
      <c r="F630" s="514"/>
      <c r="G630" s="514"/>
      <c r="H630" s="514"/>
      <c r="I630" s="514"/>
      <c r="J630" s="514"/>
      <c r="K630" s="514"/>
      <c r="L630" s="514"/>
      <c r="M630" s="514"/>
      <c r="N630" s="514"/>
    </row>
    <row r="631" spans="3:14" x14ac:dyDescent="0.2">
      <c r="C631" s="514"/>
      <c r="E631" s="514"/>
      <c r="F631" s="514"/>
      <c r="G631" s="514"/>
      <c r="H631" s="514"/>
      <c r="I631" s="514"/>
      <c r="J631" s="514"/>
      <c r="K631" s="514"/>
      <c r="L631" s="514"/>
      <c r="M631" s="514"/>
      <c r="N631" s="514"/>
    </row>
    <row r="632" spans="3:14" x14ac:dyDescent="0.2">
      <c r="C632" s="514"/>
      <c r="E632" s="514"/>
      <c r="F632" s="514"/>
      <c r="G632" s="514"/>
      <c r="H632" s="514"/>
      <c r="I632" s="514"/>
      <c r="J632" s="514"/>
      <c r="K632" s="514"/>
      <c r="L632" s="514"/>
      <c r="M632" s="514"/>
      <c r="N632" s="514"/>
    </row>
    <row r="633" spans="3:14" x14ac:dyDescent="0.2">
      <c r="C633" s="514"/>
      <c r="E633" s="514"/>
      <c r="F633" s="514"/>
      <c r="G633" s="514"/>
      <c r="H633" s="514"/>
      <c r="I633" s="514"/>
      <c r="J633" s="514"/>
      <c r="K633" s="514"/>
      <c r="L633" s="514"/>
      <c r="M633" s="514"/>
      <c r="N633" s="514"/>
    </row>
    <row r="634" spans="3:14" x14ac:dyDescent="0.2">
      <c r="C634" s="514"/>
      <c r="E634" s="514"/>
      <c r="F634" s="514"/>
      <c r="G634" s="514"/>
      <c r="H634" s="514"/>
      <c r="I634" s="514"/>
      <c r="J634" s="514"/>
      <c r="K634" s="514"/>
      <c r="L634" s="514"/>
      <c r="M634" s="514"/>
      <c r="N634" s="514"/>
    </row>
    <row r="635" spans="3:14" x14ac:dyDescent="0.2">
      <c r="C635" s="514"/>
      <c r="E635" s="514"/>
      <c r="F635" s="514"/>
      <c r="G635" s="514"/>
      <c r="H635" s="514"/>
      <c r="I635" s="514"/>
      <c r="J635" s="514"/>
      <c r="K635" s="514"/>
      <c r="L635" s="514"/>
      <c r="M635" s="514"/>
      <c r="N635" s="514"/>
    </row>
    <row r="636" spans="3:14" x14ac:dyDescent="0.2">
      <c r="C636" s="514"/>
      <c r="E636" s="514"/>
      <c r="F636" s="514"/>
      <c r="G636" s="514"/>
      <c r="H636" s="514"/>
      <c r="I636" s="514"/>
      <c r="J636" s="514"/>
      <c r="K636" s="514"/>
      <c r="L636" s="514"/>
      <c r="M636" s="514"/>
      <c r="N636" s="514"/>
    </row>
    <row r="637" spans="3:14" x14ac:dyDescent="0.2">
      <c r="C637" s="514"/>
      <c r="E637" s="514"/>
      <c r="F637" s="514"/>
      <c r="G637" s="514"/>
      <c r="H637" s="514"/>
      <c r="I637" s="514"/>
      <c r="J637" s="514"/>
      <c r="K637" s="514"/>
      <c r="L637" s="514"/>
      <c r="M637" s="514"/>
      <c r="N637" s="514"/>
    </row>
    <row r="638" spans="3:14" x14ac:dyDescent="0.2">
      <c r="C638" s="514"/>
      <c r="E638" s="514"/>
      <c r="F638" s="514"/>
      <c r="G638" s="514"/>
      <c r="H638" s="514"/>
      <c r="I638" s="514"/>
      <c r="J638" s="514"/>
      <c r="K638" s="514"/>
      <c r="L638" s="514"/>
      <c r="M638" s="514"/>
      <c r="N638" s="514"/>
    </row>
    <row r="639" spans="3:14" x14ac:dyDescent="0.2">
      <c r="C639" s="514"/>
      <c r="E639" s="514"/>
      <c r="F639" s="514"/>
      <c r="G639" s="514"/>
      <c r="H639" s="514"/>
      <c r="I639" s="514"/>
      <c r="J639" s="514"/>
      <c r="K639" s="514"/>
      <c r="L639" s="514"/>
      <c r="M639" s="514"/>
      <c r="N639" s="514"/>
    </row>
    <row r="640" spans="3:14" x14ac:dyDescent="0.2">
      <c r="C640" s="514"/>
      <c r="E640" s="514"/>
      <c r="F640" s="514"/>
      <c r="G640" s="514"/>
      <c r="H640" s="514"/>
      <c r="I640" s="514"/>
      <c r="J640" s="514"/>
      <c r="K640" s="514"/>
      <c r="L640" s="514"/>
      <c r="M640" s="514"/>
      <c r="N640" s="514"/>
    </row>
    <row r="641" spans="3:14" x14ac:dyDescent="0.2">
      <c r="C641" s="514"/>
      <c r="E641" s="514"/>
      <c r="F641" s="514"/>
      <c r="G641" s="514"/>
      <c r="H641" s="514"/>
      <c r="I641" s="514"/>
      <c r="J641" s="514"/>
      <c r="K641" s="514"/>
      <c r="L641" s="514"/>
      <c r="M641" s="514"/>
      <c r="N641" s="514"/>
    </row>
    <row r="642" spans="3:14" x14ac:dyDescent="0.2">
      <c r="C642" s="514"/>
      <c r="E642" s="514"/>
      <c r="F642" s="514"/>
      <c r="G642" s="514"/>
      <c r="H642" s="514"/>
      <c r="I642" s="514"/>
      <c r="J642" s="514"/>
      <c r="K642" s="514"/>
      <c r="L642" s="514"/>
      <c r="M642" s="514"/>
      <c r="N642" s="514"/>
    </row>
    <row r="643" spans="3:14" x14ac:dyDescent="0.2">
      <c r="C643" s="514"/>
      <c r="E643" s="514"/>
      <c r="F643" s="514"/>
      <c r="G643" s="514"/>
      <c r="H643" s="514"/>
      <c r="I643" s="514"/>
      <c r="J643" s="514"/>
      <c r="K643" s="514"/>
      <c r="L643" s="514"/>
      <c r="M643" s="514"/>
      <c r="N643" s="514"/>
    </row>
    <row r="644" spans="3:14" x14ac:dyDescent="0.2">
      <c r="C644" s="514"/>
      <c r="E644" s="514"/>
      <c r="F644" s="514"/>
      <c r="G644" s="514"/>
      <c r="H644" s="514"/>
      <c r="I644" s="514"/>
      <c r="J644" s="514"/>
      <c r="K644" s="514"/>
      <c r="L644" s="514"/>
      <c r="M644" s="514"/>
      <c r="N644" s="514"/>
    </row>
    <row r="645" spans="3:14" x14ac:dyDescent="0.2">
      <c r="C645" s="514"/>
      <c r="E645" s="514"/>
      <c r="F645" s="514"/>
      <c r="G645" s="514"/>
      <c r="H645" s="514"/>
      <c r="I645" s="514"/>
      <c r="J645" s="514"/>
      <c r="K645" s="514"/>
      <c r="L645" s="514"/>
      <c r="M645" s="514"/>
      <c r="N645" s="514"/>
    </row>
    <row r="646" spans="3:14" x14ac:dyDescent="0.2">
      <c r="C646" s="514"/>
      <c r="E646" s="514"/>
      <c r="F646" s="514"/>
      <c r="G646" s="514"/>
      <c r="H646" s="514"/>
      <c r="I646" s="514"/>
      <c r="J646" s="514"/>
      <c r="K646" s="514"/>
      <c r="L646" s="514"/>
      <c r="M646" s="514"/>
      <c r="N646" s="514"/>
    </row>
    <row r="647" spans="3:14" x14ac:dyDescent="0.2">
      <c r="C647" s="514"/>
      <c r="E647" s="514"/>
      <c r="F647" s="514"/>
      <c r="G647" s="514"/>
      <c r="H647" s="514"/>
      <c r="I647" s="514"/>
      <c r="J647" s="514"/>
      <c r="K647" s="514"/>
      <c r="L647" s="514"/>
      <c r="M647" s="514"/>
      <c r="N647" s="514"/>
    </row>
    <row r="648" spans="3:14" x14ac:dyDescent="0.2">
      <c r="C648" s="514"/>
      <c r="E648" s="514"/>
      <c r="F648" s="514"/>
      <c r="G648" s="514"/>
      <c r="H648" s="514"/>
      <c r="I648" s="514"/>
      <c r="J648" s="514"/>
      <c r="K648" s="514"/>
      <c r="L648" s="514"/>
      <c r="M648" s="514"/>
      <c r="N648" s="514"/>
    </row>
    <row r="649" spans="3:14" x14ac:dyDescent="0.2">
      <c r="C649" s="514"/>
      <c r="E649" s="514"/>
      <c r="F649" s="514"/>
      <c r="G649" s="514"/>
      <c r="H649" s="514"/>
      <c r="I649" s="514"/>
      <c r="J649" s="514"/>
      <c r="K649" s="514"/>
      <c r="L649" s="514"/>
      <c r="M649" s="514"/>
      <c r="N649" s="514"/>
    </row>
    <row r="650" spans="3:14" x14ac:dyDescent="0.2">
      <c r="C650" s="514"/>
      <c r="E650" s="514"/>
      <c r="F650" s="514"/>
      <c r="G650" s="514"/>
      <c r="H650" s="514"/>
      <c r="I650" s="514"/>
      <c r="J650" s="514"/>
      <c r="K650" s="514"/>
      <c r="L650" s="514"/>
      <c r="M650" s="514"/>
      <c r="N650" s="514"/>
    </row>
    <row r="651" spans="3:14" x14ac:dyDescent="0.2">
      <c r="C651" s="514"/>
      <c r="E651" s="514"/>
      <c r="F651" s="514"/>
      <c r="G651" s="514"/>
      <c r="H651" s="514"/>
      <c r="I651" s="514"/>
      <c r="J651" s="514"/>
      <c r="K651" s="514"/>
      <c r="L651" s="514"/>
      <c r="M651" s="514"/>
      <c r="N651" s="514"/>
    </row>
    <row r="652" spans="3:14" x14ac:dyDescent="0.2">
      <c r="C652" s="514"/>
      <c r="E652" s="514"/>
      <c r="F652" s="514"/>
      <c r="G652" s="514"/>
      <c r="H652" s="514"/>
      <c r="I652" s="514"/>
      <c r="J652" s="514"/>
      <c r="K652" s="514"/>
      <c r="L652" s="514"/>
      <c r="M652" s="514"/>
      <c r="N652" s="514"/>
    </row>
    <row r="653" spans="3:14" x14ac:dyDescent="0.2">
      <c r="C653" s="514"/>
      <c r="E653" s="514"/>
      <c r="F653" s="514"/>
      <c r="G653" s="514"/>
      <c r="H653" s="514"/>
      <c r="I653" s="514"/>
      <c r="J653" s="514"/>
      <c r="K653" s="514"/>
      <c r="L653" s="514"/>
      <c r="M653" s="514"/>
      <c r="N653" s="514"/>
    </row>
    <row r="654" spans="3:14" x14ac:dyDescent="0.2">
      <c r="C654" s="514"/>
      <c r="E654" s="514"/>
      <c r="F654" s="514"/>
      <c r="G654" s="514"/>
      <c r="H654" s="514"/>
      <c r="I654" s="514"/>
      <c r="J654" s="514"/>
      <c r="K654" s="514"/>
      <c r="L654" s="514"/>
      <c r="M654" s="514"/>
      <c r="N654" s="514"/>
    </row>
    <row r="655" spans="3:14" x14ac:dyDescent="0.2">
      <c r="C655" s="514"/>
      <c r="E655" s="514"/>
      <c r="F655" s="514"/>
      <c r="G655" s="514"/>
      <c r="H655" s="514"/>
      <c r="I655" s="514"/>
      <c r="J655" s="514"/>
      <c r="K655" s="514"/>
      <c r="L655" s="514"/>
      <c r="M655" s="514"/>
      <c r="N655" s="514"/>
    </row>
    <row r="656" spans="3:14" x14ac:dyDescent="0.2">
      <c r="C656" s="514"/>
      <c r="E656" s="514"/>
      <c r="F656" s="514"/>
      <c r="G656" s="514"/>
      <c r="H656" s="514"/>
      <c r="I656" s="514"/>
      <c r="J656" s="514"/>
      <c r="K656" s="514"/>
      <c r="L656" s="514"/>
      <c r="M656" s="514"/>
      <c r="N656" s="514"/>
    </row>
    <row r="657" spans="3:14" x14ac:dyDescent="0.2">
      <c r="C657" s="514"/>
      <c r="E657" s="514"/>
      <c r="F657" s="514"/>
      <c r="G657" s="514"/>
      <c r="H657" s="514"/>
      <c r="I657" s="514"/>
      <c r="J657" s="514"/>
      <c r="K657" s="514"/>
      <c r="L657" s="514"/>
      <c r="M657" s="514"/>
      <c r="N657" s="514"/>
    </row>
    <row r="658" spans="3:14" x14ac:dyDescent="0.2">
      <c r="C658" s="514"/>
      <c r="E658" s="514"/>
      <c r="F658" s="514"/>
      <c r="G658" s="514"/>
      <c r="H658" s="514"/>
      <c r="I658" s="514"/>
      <c r="J658" s="514"/>
      <c r="K658" s="514"/>
      <c r="L658" s="514"/>
      <c r="M658" s="514"/>
      <c r="N658" s="514"/>
    </row>
    <row r="659" spans="3:14" x14ac:dyDescent="0.2">
      <c r="C659" s="514"/>
      <c r="E659" s="514"/>
      <c r="F659" s="514"/>
      <c r="G659" s="514"/>
      <c r="H659" s="514"/>
      <c r="I659" s="514"/>
      <c r="J659" s="514"/>
      <c r="K659" s="514"/>
      <c r="L659" s="514"/>
      <c r="M659" s="514"/>
      <c r="N659" s="514"/>
    </row>
    <row r="660" spans="3:14" x14ac:dyDescent="0.2">
      <c r="C660" s="514"/>
      <c r="E660" s="514"/>
      <c r="F660" s="514"/>
      <c r="G660" s="514"/>
      <c r="H660" s="514"/>
      <c r="I660" s="514"/>
      <c r="J660" s="514"/>
      <c r="K660" s="514"/>
      <c r="L660" s="514"/>
      <c r="M660" s="514"/>
      <c r="N660" s="514"/>
    </row>
    <row r="661" spans="3:14" x14ac:dyDescent="0.2">
      <c r="C661" s="514"/>
      <c r="E661" s="514"/>
      <c r="F661" s="514"/>
      <c r="G661" s="514"/>
      <c r="H661" s="514"/>
      <c r="I661" s="514"/>
      <c r="J661" s="514"/>
      <c r="K661" s="514"/>
      <c r="L661" s="514"/>
      <c r="M661" s="514"/>
      <c r="N661" s="514"/>
    </row>
    <row r="662" spans="3:14" x14ac:dyDescent="0.2">
      <c r="C662" s="514"/>
      <c r="E662" s="514"/>
      <c r="F662" s="514"/>
      <c r="G662" s="514"/>
      <c r="H662" s="514"/>
      <c r="I662" s="514"/>
      <c r="J662" s="514"/>
      <c r="K662" s="514"/>
      <c r="L662" s="514"/>
      <c r="M662" s="514"/>
      <c r="N662" s="514"/>
    </row>
    <row r="663" spans="3:14" x14ac:dyDescent="0.2">
      <c r="C663" s="514"/>
      <c r="E663" s="514"/>
      <c r="F663" s="514"/>
      <c r="G663" s="514"/>
      <c r="H663" s="514"/>
      <c r="I663" s="514"/>
      <c r="J663" s="514"/>
      <c r="K663" s="514"/>
      <c r="L663" s="514"/>
      <c r="M663" s="514"/>
      <c r="N663" s="514"/>
    </row>
    <row r="664" spans="3:14" x14ac:dyDescent="0.2">
      <c r="C664" s="514"/>
      <c r="E664" s="514"/>
      <c r="F664" s="514"/>
      <c r="G664" s="514"/>
      <c r="H664" s="514"/>
      <c r="I664" s="514"/>
      <c r="J664" s="514"/>
      <c r="K664" s="514"/>
      <c r="L664" s="514"/>
      <c r="M664" s="514"/>
      <c r="N664" s="514"/>
    </row>
    <row r="665" spans="3:14" x14ac:dyDescent="0.2">
      <c r="C665" s="514"/>
      <c r="E665" s="514"/>
      <c r="F665" s="514"/>
      <c r="G665" s="514"/>
      <c r="H665" s="514"/>
      <c r="I665" s="514"/>
      <c r="J665" s="514"/>
      <c r="K665" s="514"/>
      <c r="L665" s="514"/>
      <c r="M665" s="514"/>
      <c r="N665" s="514"/>
    </row>
    <row r="666" spans="3:14" x14ac:dyDescent="0.2">
      <c r="C666" s="514"/>
      <c r="E666" s="514"/>
      <c r="F666" s="514"/>
      <c r="G666" s="514"/>
      <c r="H666" s="514"/>
      <c r="I666" s="514"/>
      <c r="J666" s="514"/>
      <c r="K666" s="514"/>
      <c r="L666" s="514"/>
      <c r="M666" s="514"/>
      <c r="N666" s="514"/>
    </row>
    <row r="667" spans="3:14" x14ac:dyDescent="0.2">
      <c r="C667" s="514"/>
      <c r="E667" s="514"/>
      <c r="F667" s="514"/>
      <c r="G667" s="514"/>
      <c r="H667" s="514"/>
      <c r="I667" s="514"/>
      <c r="J667" s="514"/>
      <c r="K667" s="514"/>
      <c r="L667" s="514"/>
      <c r="M667" s="514"/>
      <c r="N667" s="514"/>
    </row>
    <row r="668" spans="3:14" x14ac:dyDescent="0.2">
      <c r="C668" s="514"/>
      <c r="E668" s="514"/>
      <c r="F668" s="514"/>
      <c r="G668" s="514"/>
      <c r="H668" s="514"/>
      <c r="I668" s="514"/>
      <c r="J668" s="514"/>
      <c r="K668" s="514"/>
      <c r="L668" s="514"/>
      <c r="M668" s="514"/>
      <c r="N668" s="514"/>
    </row>
    <row r="669" spans="3:14" x14ac:dyDescent="0.2">
      <c r="C669" s="514"/>
      <c r="E669" s="514"/>
      <c r="F669" s="514"/>
      <c r="G669" s="514"/>
      <c r="H669" s="514"/>
      <c r="I669" s="514"/>
      <c r="J669" s="514"/>
      <c r="K669" s="514"/>
      <c r="L669" s="514"/>
      <c r="M669" s="514"/>
      <c r="N669" s="514"/>
    </row>
    <row r="670" spans="3:14" x14ac:dyDescent="0.2">
      <c r="C670" s="514"/>
      <c r="E670" s="514"/>
      <c r="F670" s="514"/>
      <c r="G670" s="514"/>
      <c r="H670" s="514"/>
      <c r="I670" s="514"/>
      <c r="J670" s="514"/>
      <c r="K670" s="514"/>
      <c r="L670" s="514"/>
      <c r="M670" s="514"/>
      <c r="N670" s="514"/>
    </row>
    <row r="671" spans="3:14" x14ac:dyDescent="0.2">
      <c r="C671" s="514"/>
      <c r="E671" s="514"/>
      <c r="F671" s="514"/>
      <c r="G671" s="514"/>
      <c r="H671" s="514"/>
      <c r="I671" s="514"/>
      <c r="J671" s="514"/>
      <c r="K671" s="514"/>
      <c r="L671" s="514"/>
      <c r="M671" s="514"/>
      <c r="N671" s="514"/>
    </row>
    <row r="672" spans="3:14" x14ac:dyDescent="0.2">
      <c r="C672" s="514"/>
      <c r="E672" s="514"/>
      <c r="F672" s="514"/>
      <c r="G672" s="514"/>
      <c r="H672" s="514"/>
      <c r="I672" s="514"/>
      <c r="J672" s="514"/>
      <c r="K672" s="514"/>
      <c r="L672" s="514"/>
      <c r="M672" s="514"/>
      <c r="N672" s="514"/>
    </row>
    <row r="673" spans="3:14" x14ac:dyDescent="0.2">
      <c r="C673" s="514"/>
      <c r="E673" s="514"/>
      <c r="F673" s="514"/>
      <c r="G673" s="514"/>
      <c r="H673" s="514"/>
      <c r="I673" s="514"/>
      <c r="J673" s="514"/>
      <c r="K673" s="514"/>
      <c r="L673" s="514"/>
      <c r="M673" s="514"/>
      <c r="N673" s="514"/>
    </row>
    <row r="674" spans="3:14" x14ac:dyDescent="0.2">
      <c r="C674" s="514"/>
      <c r="E674" s="514"/>
      <c r="F674" s="514"/>
      <c r="G674" s="514"/>
      <c r="H674" s="514"/>
      <c r="I674" s="514"/>
      <c r="J674" s="514"/>
      <c r="K674" s="514"/>
      <c r="L674" s="514"/>
      <c r="M674" s="514"/>
      <c r="N674" s="514"/>
    </row>
    <row r="675" spans="3:14" x14ac:dyDescent="0.2">
      <c r="C675" s="514"/>
      <c r="E675" s="514"/>
      <c r="F675" s="514"/>
      <c r="G675" s="514"/>
      <c r="H675" s="514"/>
      <c r="I675" s="514"/>
      <c r="J675" s="514"/>
      <c r="K675" s="514"/>
      <c r="L675" s="514"/>
      <c r="M675" s="514"/>
      <c r="N675" s="514"/>
    </row>
    <row r="676" spans="3:14" x14ac:dyDescent="0.2">
      <c r="C676" s="514"/>
      <c r="E676" s="514"/>
      <c r="F676" s="514"/>
      <c r="G676" s="514"/>
      <c r="H676" s="514"/>
      <c r="I676" s="514"/>
      <c r="J676" s="514"/>
      <c r="K676" s="514"/>
      <c r="L676" s="514"/>
      <c r="M676" s="514"/>
      <c r="N676" s="514"/>
    </row>
    <row r="677" spans="3:14" x14ac:dyDescent="0.2">
      <c r="C677" s="514"/>
      <c r="E677" s="514"/>
      <c r="F677" s="514"/>
      <c r="G677" s="514"/>
      <c r="H677" s="514"/>
      <c r="I677" s="514"/>
      <c r="J677" s="514"/>
      <c r="K677" s="514"/>
      <c r="L677" s="514"/>
      <c r="M677" s="514"/>
      <c r="N677" s="514"/>
    </row>
    <row r="678" spans="3:14" x14ac:dyDescent="0.2">
      <c r="C678" s="514"/>
      <c r="E678" s="514"/>
      <c r="F678" s="514"/>
      <c r="G678" s="514"/>
      <c r="H678" s="514"/>
      <c r="I678" s="514"/>
      <c r="J678" s="514"/>
      <c r="K678" s="514"/>
      <c r="L678" s="514"/>
      <c r="M678" s="514"/>
      <c r="N678" s="514"/>
    </row>
    <row r="679" spans="3:14" x14ac:dyDescent="0.2">
      <c r="C679" s="514"/>
      <c r="E679" s="514"/>
      <c r="F679" s="514"/>
      <c r="G679" s="514"/>
      <c r="H679" s="514"/>
      <c r="I679" s="514"/>
      <c r="J679" s="514"/>
      <c r="K679" s="514"/>
      <c r="L679" s="514"/>
      <c r="M679" s="514"/>
      <c r="N679" s="514"/>
    </row>
    <row r="680" spans="3:14" x14ac:dyDescent="0.2">
      <c r="C680" s="514"/>
      <c r="E680" s="514"/>
      <c r="F680" s="514"/>
      <c r="G680" s="514"/>
      <c r="H680" s="514"/>
      <c r="I680" s="514"/>
      <c r="J680" s="514"/>
      <c r="K680" s="514"/>
      <c r="L680" s="514"/>
      <c r="M680" s="514"/>
      <c r="N680" s="514"/>
    </row>
    <row r="681" spans="3:14" x14ac:dyDescent="0.2">
      <c r="C681" s="514"/>
      <c r="E681" s="514"/>
      <c r="F681" s="514"/>
      <c r="G681" s="514"/>
      <c r="H681" s="514"/>
      <c r="I681" s="514"/>
      <c r="J681" s="514"/>
      <c r="K681" s="514"/>
      <c r="L681" s="514"/>
      <c r="M681" s="514"/>
      <c r="N681" s="514"/>
    </row>
    <row r="682" spans="3:14" x14ac:dyDescent="0.2">
      <c r="C682" s="514"/>
      <c r="E682" s="514"/>
      <c r="F682" s="514"/>
      <c r="G682" s="514"/>
      <c r="H682" s="514"/>
      <c r="I682" s="514"/>
      <c r="J682" s="514"/>
      <c r="K682" s="514"/>
      <c r="L682" s="514"/>
      <c r="M682" s="514"/>
      <c r="N682" s="514"/>
    </row>
    <row r="683" spans="3:14" x14ac:dyDescent="0.2">
      <c r="C683" s="514"/>
      <c r="E683" s="514"/>
      <c r="F683" s="514"/>
      <c r="G683" s="514"/>
      <c r="H683" s="514"/>
      <c r="I683" s="514"/>
      <c r="J683" s="514"/>
      <c r="K683" s="514"/>
      <c r="L683" s="514"/>
      <c r="M683" s="514"/>
      <c r="N683" s="514"/>
    </row>
    <row r="684" spans="3:14" x14ac:dyDescent="0.2">
      <c r="C684" s="514"/>
      <c r="E684" s="514"/>
      <c r="F684" s="514"/>
      <c r="G684" s="514"/>
      <c r="H684" s="514"/>
      <c r="I684" s="514"/>
      <c r="J684" s="514"/>
      <c r="K684" s="514"/>
      <c r="L684" s="514"/>
      <c r="M684" s="514"/>
      <c r="N684" s="514"/>
    </row>
    <row r="685" spans="3:14" x14ac:dyDescent="0.2">
      <c r="C685" s="514"/>
      <c r="E685" s="514"/>
      <c r="F685" s="514"/>
      <c r="G685" s="514"/>
      <c r="H685" s="514"/>
      <c r="I685" s="514"/>
      <c r="J685" s="514"/>
      <c r="K685" s="514"/>
      <c r="L685" s="514"/>
      <c r="M685" s="514"/>
      <c r="N685" s="514"/>
    </row>
    <row r="686" spans="3:14" x14ac:dyDescent="0.2">
      <c r="C686" s="514"/>
      <c r="E686" s="514"/>
      <c r="F686" s="514"/>
      <c r="G686" s="514"/>
      <c r="H686" s="514"/>
      <c r="I686" s="514"/>
      <c r="J686" s="514"/>
      <c r="K686" s="514"/>
      <c r="L686" s="514"/>
      <c r="M686" s="514"/>
      <c r="N686" s="514"/>
    </row>
    <row r="687" spans="3:14" x14ac:dyDescent="0.2">
      <c r="C687" s="514"/>
      <c r="E687" s="514"/>
      <c r="F687" s="514"/>
      <c r="G687" s="514"/>
      <c r="H687" s="514"/>
      <c r="I687" s="514"/>
      <c r="J687" s="514"/>
      <c r="K687" s="514"/>
      <c r="L687" s="514"/>
      <c r="M687" s="514"/>
      <c r="N687" s="514"/>
    </row>
    <row r="688" spans="3:14" x14ac:dyDescent="0.2">
      <c r="C688" s="514"/>
      <c r="E688" s="514"/>
      <c r="F688" s="514"/>
      <c r="G688" s="514"/>
      <c r="H688" s="514"/>
      <c r="I688" s="514"/>
      <c r="J688" s="514"/>
      <c r="K688" s="514"/>
      <c r="L688" s="514"/>
      <c r="M688" s="514"/>
      <c r="N688" s="514"/>
    </row>
    <row r="689" spans="3:14" x14ac:dyDescent="0.2">
      <c r="C689" s="514"/>
      <c r="E689" s="514"/>
      <c r="F689" s="514"/>
      <c r="G689" s="514"/>
      <c r="H689" s="514"/>
      <c r="I689" s="514"/>
      <c r="J689" s="514"/>
      <c r="K689" s="514"/>
      <c r="L689" s="514"/>
      <c r="M689" s="514"/>
      <c r="N689" s="514"/>
    </row>
    <row r="690" spans="3:14" x14ac:dyDescent="0.2">
      <c r="C690" s="514"/>
      <c r="E690" s="514"/>
      <c r="F690" s="514"/>
      <c r="G690" s="514"/>
      <c r="H690" s="514"/>
      <c r="I690" s="514"/>
      <c r="J690" s="514"/>
      <c r="K690" s="514"/>
      <c r="L690" s="514"/>
      <c r="M690" s="514"/>
      <c r="N690" s="514"/>
    </row>
    <row r="691" spans="3:14" x14ac:dyDescent="0.2">
      <c r="C691" s="514"/>
      <c r="E691" s="514"/>
      <c r="F691" s="514"/>
      <c r="G691" s="514"/>
      <c r="H691" s="514"/>
      <c r="I691" s="514"/>
      <c r="J691" s="514"/>
      <c r="K691" s="514"/>
      <c r="L691" s="514"/>
      <c r="M691" s="514"/>
      <c r="N691" s="514"/>
    </row>
    <row r="692" spans="3:14" x14ac:dyDescent="0.2">
      <c r="C692" s="514"/>
      <c r="E692" s="514"/>
      <c r="F692" s="514"/>
      <c r="G692" s="514"/>
      <c r="H692" s="514"/>
      <c r="I692" s="514"/>
      <c r="J692" s="514"/>
      <c r="K692" s="514"/>
      <c r="L692" s="514"/>
      <c r="M692" s="514"/>
      <c r="N692" s="514"/>
    </row>
    <row r="693" spans="3:14" x14ac:dyDescent="0.2">
      <c r="C693" s="514"/>
      <c r="E693" s="514"/>
      <c r="F693" s="514"/>
      <c r="G693" s="514"/>
      <c r="H693" s="514"/>
      <c r="I693" s="514"/>
      <c r="J693" s="514"/>
      <c r="K693" s="514"/>
      <c r="L693" s="514"/>
      <c r="M693" s="514"/>
      <c r="N693" s="514"/>
    </row>
    <row r="694" spans="3:14" x14ac:dyDescent="0.2">
      <c r="C694" s="514"/>
      <c r="E694" s="514"/>
      <c r="F694" s="514"/>
      <c r="G694" s="514"/>
      <c r="H694" s="514"/>
      <c r="I694" s="514"/>
      <c r="J694" s="514"/>
      <c r="K694" s="514"/>
      <c r="L694" s="514"/>
      <c r="M694" s="514"/>
      <c r="N694" s="514"/>
    </row>
    <row r="695" spans="3:14" x14ac:dyDescent="0.2">
      <c r="C695" s="514"/>
      <c r="E695" s="514"/>
      <c r="F695" s="514"/>
      <c r="G695" s="514"/>
      <c r="H695" s="514"/>
      <c r="I695" s="514"/>
      <c r="J695" s="514"/>
      <c r="K695" s="514"/>
      <c r="L695" s="514"/>
      <c r="M695" s="514"/>
      <c r="N695" s="514"/>
    </row>
    <row r="696" spans="3:14" x14ac:dyDescent="0.2">
      <c r="C696" s="514"/>
      <c r="E696" s="514"/>
      <c r="F696" s="514"/>
      <c r="G696" s="514"/>
      <c r="H696" s="514"/>
      <c r="I696" s="514"/>
      <c r="J696" s="514"/>
      <c r="K696" s="514"/>
      <c r="L696" s="514"/>
      <c r="M696" s="514"/>
      <c r="N696" s="514"/>
    </row>
    <row r="697" spans="3:14" x14ac:dyDescent="0.2">
      <c r="C697" s="514"/>
      <c r="E697" s="514"/>
      <c r="F697" s="514"/>
      <c r="G697" s="514"/>
      <c r="H697" s="514"/>
      <c r="I697" s="514"/>
      <c r="J697" s="514"/>
      <c r="K697" s="514"/>
      <c r="L697" s="514"/>
      <c r="M697" s="514"/>
      <c r="N697" s="514"/>
    </row>
    <row r="698" spans="3:14" x14ac:dyDescent="0.2">
      <c r="C698" s="514"/>
      <c r="E698" s="514"/>
      <c r="F698" s="514"/>
      <c r="G698" s="514"/>
      <c r="H698" s="514"/>
      <c r="I698" s="514"/>
      <c r="J698" s="514"/>
      <c r="K698" s="514"/>
      <c r="L698" s="514"/>
      <c r="M698" s="514"/>
      <c r="N698" s="514"/>
    </row>
    <row r="699" spans="3:14" x14ac:dyDescent="0.2">
      <c r="C699" s="514"/>
      <c r="E699" s="514"/>
      <c r="F699" s="514"/>
      <c r="G699" s="514"/>
      <c r="H699" s="514"/>
      <c r="I699" s="514"/>
      <c r="J699" s="514"/>
      <c r="K699" s="514"/>
      <c r="L699" s="514"/>
      <c r="M699" s="514"/>
      <c r="N699" s="514"/>
    </row>
    <row r="700" spans="3:14" x14ac:dyDescent="0.2">
      <c r="C700" s="514"/>
      <c r="E700" s="514"/>
      <c r="F700" s="514"/>
      <c r="G700" s="514"/>
      <c r="H700" s="514"/>
      <c r="I700" s="514"/>
      <c r="J700" s="514"/>
      <c r="K700" s="514"/>
      <c r="L700" s="514"/>
      <c r="M700" s="514"/>
      <c r="N700" s="514"/>
    </row>
    <row r="701" spans="3:14" x14ac:dyDescent="0.2">
      <c r="C701" s="514"/>
      <c r="E701" s="514"/>
      <c r="F701" s="514"/>
      <c r="G701" s="514"/>
      <c r="H701" s="514"/>
      <c r="I701" s="514"/>
      <c r="J701" s="514"/>
      <c r="K701" s="514"/>
      <c r="L701" s="514"/>
      <c r="M701" s="514"/>
      <c r="N701" s="514"/>
    </row>
    <row r="702" spans="3:14" x14ac:dyDescent="0.2">
      <c r="C702" s="514"/>
      <c r="E702" s="514"/>
      <c r="F702" s="514"/>
      <c r="G702" s="514"/>
      <c r="H702" s="514"/>
      <c r="I702" s="514"/>
      <c r="J702" s="514"/>
      <c r="K702" s="514"/>
      <c r="L702" s="514"/>
      <c r="M702" s="514"/>
      <c r="N702" s="514"/>
    </row>
    <row r="703" spans="3:14" x14ac:dyDescent="0.2">
      <c r="C703" s="514"/>
      <c r="E703" s="514"/>
      <c r="F703" s="514"/>
      <c r="G703" s="514"/>
      <c r="H703" s="514"/>
      <c r="I703" s="514"/>
      <c r="J703" s="514"/>
      <c r="K703" s="514"/>
      <c r="L703" s="514"/>
      <c r="M703" s="514"/>
      <c r="N703" s="514"/>
    </row>
    <row r="704" spans="3:14" x14ac:dyDescent="0.2">
      <c r="C704" s="514"/>
      <c r="E704" s="514"/>
      <c r="F704" s="514"/>
      <c r="G704" s="514"/>
      <c r="H704" s="514"/>
      <c r="I704" s="514"/>
      <c r="J704" s="514"/>
      <c r="K704" s="514"/>
      <c r="L704" s="514"/>
      <c r="M704" s="514"/>
      <c r="N704" s="514"/>
    </row>
    <row r="705" spans="3:14" x14ac:dyDescent="0.2">
      <c r="C705" s="514"/>
      <c r="E705" s="514"/>
      <c r="F705" s="514"/>
      <c r="G705" s="514"/>
      <c r="H705" s="514"/>
      <c r="I705" s="514"/>
      <c r="J705" s="514"/>
      <c r="K705" s="514"/>
      <c r="L705" s="514"/>
      <c r="M705" s="514"/>
      <c r="N705" s="514"/>
    </row>
    <row r="706" spans="3:14" x14ac:dyDescent="0.2">
      <c r="C706" s="514"/>
      <c r="E706" s="514"/>
      <c r="F706" s="514"/>
      <c r="G706" s="514"/>
      <c r="H706" s="514"/>
      <c r="I706" s="514"/>
      <c r="J706" s="514"/>
      <c r="K706" s="514"/>
      <c r="L706" s="514"/>
      <c r="M706" s="514"/>
      <c r="N706" s="514"/>
    </row>
    <row r="707" spans="3:14" x14ac:dyDescent="0.2">
      <c r="C707" s="514"/>
      <c r="E707" s="514"/>
      <c r="F707" s="514"/>
      <c r="G707" s="514"/>
      <c r="H707" s="514"/>
      <c r="I707" s="514"/>
      <c r="J707" s="514"/>
      <c r="K707" s="514"/>
      <c r="L707" s="514"/>
      <c r="M707" s="514"/>
      <c r="N707" s="514"/>
    </row>
    <row r="708" spans="3:14" x14ac:dyDescent="0.2">
      <c r="C708" s="514"/>
      <c r="E708" s="514"/>
      <c r="F708" s="514"/>
      <c r="G708" s="514"/>
      <c r="H708" s="514"/>
      <c r="I708" s="514"/>
      <c r="J708" s="514"/>
      <c r="K708" s="514"/>
      <c r="L708" s="514"/>
      <c r="M708" s="514"/>
      <c r="N708" s="514"/>
    </row>
    <row r="709" spans="3:14" x14ac:dyDescent="0.2">
      <c r="C709" s="514"/>
      <c r="E709" s="514"/>
      <c r="F709" s="514"/>
      <c r="G709" s="514"/>
      <c r="H709" s="514"/>
      <c r="I709" s="514"/>
      <c r="J709" s="514"/>
      <c r="K709" s="514"/>
      <c r="L709" s="514"/>
      <c r="M709" s="514"/>
      <c r="N709" s="514"/>
    </row>
    <row r="710" spans="3:14" x14ac:dyDescent="0.2">
      <c r="C710" s="514"/>
      <c r="E710" s="514"/>
      <c r="F710" s="514"/>
      <c r="G710" s="514"/>
      <c r="H710" s="514"/>
      <c r="I710" s="514"/>
      <c r="J710" s="514"/>
      <c r="K710" s="514"/>
      <c r="L710" s="514"/>
      <c r="M710" s="514"/>
      <c r="N710" s="514"/>
    </row>
    <row r="711" spans="3:14" x14ac:dyDescent="0.2">
      <c r="C711" s="514"/>
      <c r="E711" s="514"/>
      <c r="F711" s="514"/>
      <c r="G711" s="514"/>
      <c r="H711" s="514"/>
      <c r="I711" s="514"/>
      <c r="J711" s="514"/>
      <c r="K711" s="514"/>
      <c r="L711" s="514"/>
      <c r="M711" s="514"/>
      <c r="N711" s="514"/>
    </row>
    <row r="712" spans="3:14" x14ac:dyDescent="0.2">
      <c r="C712" s="514"/>
      <c r="E712" s="514"/>
      <c r="F712" s="514"/>
      <c r="G712" s="514"/>
      <c r="H712" s="514"/>
      <c r="I712" s="514"/>
      <c r="J712" s="514"/>
      <c r="K712" s="514"/>
      <c r="L712" s="514"/>
      <c r="M712" s="514"/>
      <c r="N712" s="514"/>
    </row>
    <row r="713" spans="3:14" x14ac:dyDescent="0.2">
      <c r="C713" s="514"/>
      <c r="E713" s="514"/>
      <c r="F713" s="514"/>
      <c r="G713" s="514"/>
      <c r="H713" s="514"/>
      <c r="I713" s="514"/>
      <c r="J713" s="514"/>
      <c r="K713" s="514"/>
      <c r="L713" s="514"/>
      <c r="M713" s="514"/>
      <c r="N713" s="514"/>
    </row>
    <row r="714" spans="3:14" x14ac:dyDescent="0.2">
      <c r="C714" s="514"/>
      <c r="E714" s="514"/>
      <c r="F714" s="514"/>
      <c r="G714" s="514"/>
      <c r="H714" s="514"/>
      <c r="I714" s="514"/>
      <c r="J714" s="514"/>
      <c r="K714" s="514"/>
      <c r="L714" s="514"/>
      <c r="M714" s="514"/>
      <c r="N714" s="514"/>
    </row>
    <row r="715" spans="3:14" x14ac:dyDescent="0.2">
      <c r="C715" s="514"/>
      <c r="E715" s="514"/>
      <c r="F715" s="514"/>
      <c r="G715" s="514"/>
      <c r="H715" s="514"/>
      <c r="I715" s="514"/>
      <c r="J715" s="514"/>
      <c r="K715" s="514"/>
      <c r="L715" s="514"/>
      <c r="M715" s="514"/>
      <c r="N715" s="514"/>
    </row>
    <row r="716" spans="3:14" x14ac:dyDescent="0.2">
      <c r="C716" s="514"/>
      <c r="E716" s="514"/>
      <c r="F716" s="514"/>
      <c r="G716" s="514"/>
      <c r="H716" s="514"/>
      <c r="I716" s="514"/>
      <c r="J716" s="514"/>
      <c r="K716" s="514"/>
      <c r="L716" s="514"/>
      <c r="M716" s="514"/>
      <c r="N716" s="514"/>
    </row>
    <row r="717" spans="3:14" x14ac:dyDescent="0.2">
      <c r="C717" s="514"/>
      <c r="E717" s="514"/>
      <c r="F717" s="514"/>
      <c r="G717" s="514"/>
      <c r="H717" s="514"/>
      <c r="I717" s="514"/>
      <c r="J717" s="514"/>
      <c r="K717" s="514"/>
      <c r="L717" s="514"/>
      <c r="M717" s="514"/>
      <c r="N717" s="514"/>
    </row>
    <row r="718" spans="3:14" x14ac:dyDescent="0.2">
      <c r="C718" s="514"/>
      <c r="E718" s="514"/>
      <c r="F718" s="514"/>
      <c r="G718" s="514"/>
      <c r="H718" s="514"/>
      <c r="I718" s="514"/>
      <c r="J718" s="514"/>
      <c r="K718" s="514"/>
      <c r="L718" s="514"/>
      <c r="M718" s="514"/>
      <c r="N718" s="514"/>
    </row>
    <row r="719" spans="3:14" x14ac:dyDescent="0.2">
      <c r="C719" s="514"/>
      <c r="E719" s="514"/>
      <c r="F719" s="514"/>
      <c r="G719" s="514"/>
      <c r="H719" s="514"/>
      <c r="I719" s="514"/>
      <c r="J719" s="514"/>
      <c r="K719" s="514"/>
      <c r="L719" s="514"/>
      <c r="M719" s="514"/>
      <c r="N719" s="514"/>
    </row>
    <row r="720" spans="3:14" x14ac:dyDescent="0.2">
      <c r="C720" s="514"/>
      <c r="E720" s="514"/>
      <c r="F720" s="514"/>
      <c r="G720" s="514"/>
      <c r="H720" s="514"/>
      <c r="I720" s="514"/>
      <c r="J720" s="514"/>
      <c r="K720" s="514"/>
      <c r="L720" s="514"/>
      <c r="M720" s="514"/>
      <c r="N720" s="514"/>
    </row>
    <row r="721" spans="3:14" x14ac:dyDescent="0.2">
      <c r="C721" s="514"/>
      <c r="E721" s="514"/>
      <c r="F721" s="514"/>
      <c r="G721" s="514"/>
      <c r="H721" s="514"/>
      <c r="I721" s="514"/>
      <c r="J721" s="514"/>
      <c r="K721" s="514"/>
      <c r="L721" s="514"/>
      <c r="M721" s="514"/>
      <c r="N721" s="514"/>
    </row>
    <row r="722" spans="3:14" x14ac:dyDescent="0.2">
      <c r="C722" s="514"/>
      <c r="E722" s="514"/>
      <c r="F722" s="514"/>
      <c r="G722" s="514"/>
      <c r="H722" s="514"/>
      <c r="I722" s="514"/>
      <c r="J722" s="514"/>
      <c r="K722" s="514"/>
      <c r="L722" s="514"/>
      <c r="M722" s="514"/>
      <c r="N722" s="514"/>
    </row>
    <row r="723" spans="3:14" x14ac:dyDescent="0.2">
      <c r="C723" s="514"/>
      <c r="E723" s="514"/>
      <c r="F723" s="514"/>
      <c r="G723" s="514"/>
      <c r="H723" s="514"/>
      <c r="I723" s="514"/>
      <c r="J723" s="514"/>
      <c r="K723" s="514"/>
      <c r="L723" s="514"/>
      <c r="M723" s="514"/>
      <c r="N723" s="514"/>
    </row>
    <row r="724" spans="3:14" x14ac:dyDescent="0.2">
      <c r="C724" s="514"/>
      <c r="E724" s="514"/>
      <c r="F724" s="514"/>
      <c r="G724" s="514"/>
      <c r="H724" s="514"/>
      <c r="I724" s="514"/>
      <c r="J724" s="514"/>
      <c r="K724" s="514"/>
      <c r="L724" s="514"/>
      <c r="M724" s="514"/>
      <c r="N724" s="514"/>
    </row>
    <row r="725" spans="3:14" x14ac:dyDescent="0.2">
      <c r="C725" s="514"/>
      <c r="E725" s="514"/>
      <c r="F725" s="514"/>
      <c r="G725" s="514"/>
      <c r="H725" s="514"/>
      <c r="I725" s="514"/>
      <c r="J725" s="514"/>
      <c r="K725" s="514"/>
      <c r="L725" s="514"/>
      <c r="M725" s="514"/>
      <c r="N725" s="514"/>
    </row>
    <row r="726" spans="3:14" x14ac:dyDescent="0.2">
      <c r="C726" s="514"/>
      <c r="E726" s="514"/>
      <c r="F726" s="514"/>
      <c r="G726" s="514"/>
      <c r="H726" s="514"/>
      <c r="I726" s="514"/>
      <c r="J726" s="514"/>
      <c r="K726" s="514"/>
      <c r="L726" s="514"/>
      <c r="M726" s="514"/>
      <c r="N726" s="514"/>
    </row>
    <row r="727" spans="3:14" x14ac:dyDescent="0.2">
      <c r="C727" s="514"/>
      <c r="E727" s="514"/>
      <c r="F727" s="514"/>
      <c r="G727" s="514"/>
      <c r="H727" s="514"/>
      <c r="I727" s="514"/>
      <c r="J727" s="514"/>
      <c r="K727" s="514"/>
      <c r="L727" s="514"/>
      <c r="M727" s="514"/>
      <c r="N727" s="514"/>
    </row>
    <row r="728" spans="3:14" x14ac:dyDescent="0.2">
      <c r="C728" s="514"/>
      <c r="E728" s="514"/>
      <c r="F728" s="514"/>
      <c r="G728" s="514"/>
      <c r="H728" s="514"/>
      <c r="I728" s="514"/>
      <c r="J728" s="514"/>
      <c r="K728" s="514"/>
      <c r="L728" s="514"/>
      <c r="M728" s="514"/>
      <c r="N728" s="514"/>
    </row>
    <row r="729" spans="3:14" x14ac:dyDescent="0.2">
      <c r="C729" s="514"/>
      <c r="E729" s="514"/>
      <c r="F729" s="514"/>
      <c r="G729" s="514"/>
      <c r="H729" s="514"/>
      <c r="I729" s="514"/>
      <c r="J729" s="514"/>
      <c r="K729" s="514"/>
      <c r="L729" s="514"/>
      <c r="M729" s="514"/>
      <c r="N729" s="514"/>
    </row>
    <row r="730" spans="3:14" x14ac:dyDescent="0.2">
      <c r="C730" s="514"/>
      <c r="E730" s="514"/>
      <c r="F730" s="514"/>
      <c r="G730" s="514"/>
      <c r="H730" s="514"/>
      <c r="I730" s="514"/>
      <c r="J730" s="514"/>
      <c r="K730" s="514"/>
      <c r="L730" s="514"/>
      <c r="M730" s="514"/>
      <c r="N730" s="514"/>
    </row>
    <row r="731" spans="3:14" x14ac:dyDescent="0.2">
      <c r="C731" s="514"/>
      <c r="E731" s="514"/>
      <c r="F731" s="514"/>
      <c r="G731" s="514"/>
      <c r="H731" s="514"/>
      <c r="I731" s="514"/>
      <c r="J731" s="514"/>
      <c r="K731" s="514"/>
      <c r="L731" s="514"/>
      <c r="M731" s="514"/>
      <c r="N731" s="514"/>
    </row>
    <row r="732" spans="3:14" x14ac:dyDescent="0.2">
      <c r="C732" s="514"/>
      <c r="E732" s="514"/>
      <c r="F732" s="514"/>
      <c r="G732" s="514"/>
      <c r="H732" s="514"/>
      <c r="I732" s="514"/>
      <c r="J732" s="514"/>
      <c r="K732" s="514"/>
      <c r="L732" s="514"/>
      <c r="M732" s="514"/>
      <c r="N732" s="514"/>
    </row>
    <row r="733" spans="3:14" x14ac:dyDescent="0.2">
      <c r="C733" s="514"/>
      <c r="E733" s="514"/>
      <c r="F733" s="514"/>
      <c r="G733" s="514"/>
      <c r="H733" s="514"/>
      <c r="I733" s="514"/>
      <c r="J733" s="514"/>
      <c r="K733" s="514"/>
      <c r="L733" s="514"/>
      <c r="M733" s="514"/>
      <c r="N733" s="514"/>
    </row>
    <row r="734" spans="3:14" x14ac:dyDescent="0.2">
      <c r="C734" s="514"/>
      <c r="E734" s="514"/>
      <c r="F734" s="514"/>
      <c r="G734" s="514"/>
      <c r="H734" s="514"/>
      <c r="I734" s="514"/>
      <c r="J734" s="514"/>
      <c r="K734" s="514"/>
      <c r="L734" s="514"/>
      <c r="M734" s="514"/>
      <c r="N734" s="514"/>
    </row>
    <row r="735" spans="3:14" x14ac:dyDescent="0.2">
      <c r="C735" s="514"/>
      <c r="E735" s="514"/>
      <c r="F735" s="514"/>
      <c r="G735" s="514"/>
      <c r="H735" s="514"/>
      <c r="I735" s="514"/>
      <c r="J735" s="514"/>
      <c r="K735" s="514"/>
      <c r="L735" s="514"/>
      <c r="M735" s="514"/>
      <c r="N735" s="514"/>
    </row>
    <row r="736" spans="3:14" x14ac:dyDescent="0.2">
      <c r="C736" s="514"/>
      <c r="E736" s="514"/>
      <c r="F736" s="514"/>
      <c r="G736" s="514"/>
      <c r="H736" s="514"/>
      <c r="I736" s="514"/>
      <c r="J736" s="514"/>
      <c r="K736" s="514"/>
      <c r="L736" s="514"/>
      <c r="M736" s="514"/>
      <c r="N736" s="514"/>
    </row>
    <row r="737" spans="3:14" x14ac:dyDescent="0.2">
      <c r="C737" s="514"/>
      <c r="E737" s="514"/>
      <c r="F737" s="514"/>
      <c r="G737" s="514"/>
      <c r="H737" s="514"/>
      <c r="I737" s="514"/>
      <c r="J737" s="514"/>
      <c r="K737" s="514"/>
      <c r="L737" s="514"/>
      <c r="M737" s="514"/>
      <c r="N737" s="514"/>
    </row>
    <row r="738" spans="3:14" x14ac:dyDescent="0.2">
      <c r="C738" s="514"/>
      <c r="E738" s="514"/>
      <c r="F738" s="514"/>
      <c r="G738" s="514"/>
      <c r="H738" s="514"/>
      <c r="I738" s="514"/>
      <c r="J738" s="514"/>
      <c r="K738" s="514"/>
      <c r="L738" s="514"/>
      <c r="M738" s="514"/>
      <c r="N738" s="514"/>
    </row>
    <row r="739" spans="3:14" x14ac:dyDescent="0.2">
      <c r="C739" s="514"/>
      <c r="E739" s="514"/>
      <c r="F739" s="514"/>
      <c r="G739" s="514"/>
      <c r="H739" s="514"/>
      <c r="I739" s="514"/>
      <c r="J739" s="514"/>
      <c r="K739" s="514"/>
      <c r="L739" s="514"/>
      <c r="M739" s="514"/>
      <c r="N739" s="514"/>
    </row>
    <row r="740" spans="3:14" x14ac:dyDescent="0.2">
      <c r="C740" s="514"/>
      <c r="E740" s="514"/>
      <c r="F740" s="514"/>
      <c r="G740" s="514"/>
      <c r="H740" s="514"/>
      <c r="I740" s="514"/>
      <c r="J740" s="514"/>
      <c r="K740" s="514"/>
      <c r="L740" s="514"/>
      <c r="M740" s="514"/>
      <c r="N740" s="514"/>
    </row>
    <row r="741" spans="3:14" x14ac:dyDescent="0.2">
      <c r="C741" s="514"/>
      <c r="E741" s="514"/>
      <c r="F741" s="514"/>
      <c r="G741" s="514"/>
      <c r="H741" s="514"/>
      <c r="I741" s="514"/>
      <c r="J741" s="514"/>
      <c r="K741" s="514"/>
      <c r="L741" s="514"/>
      <c r="M741" s="514"/>
      <c r="N741" s="514"/>
    </row>
    <row r="742" spans="3:14" x14ac:dyDescent="0.2">
      <c r="C742" s="514"/>
      <c r="E742" s="514"/>
      <c r="F742" s="514"/>
      <c r="G742" s="514"/>
      <c r="H742" s="514"/>
      <c r="I742" s="514"/>
      <c r="J742" s="514"/>
      <c r="K742" s="514"/>
      <c r="L742" s="514"/>
      <c r="M742" s="514"/>
      <c r="N742" s="514"/>
    </row>
    <row r="743" spans="3:14" x14ac:dyDescent="0.2">
      <c r="C743" s="514"/>
      <c r="E743" s="514"/>
      <c r="F743" s="514"/>
      <c r="G743" s="514"/>
      <c r="H743" s="514"/>
      <c r="I743" s="514"/>
      <c r="J743" s="514"/>
      <c r="K743" s="514"/>
      <c r="L743" s="514"/>
      <c r="M743" s="514"/>
      <c r="N743" s="514"/>
    </row>
    <row r="744" spans="3:14" x14ac:dyDescent="0.2">
      <c r="C744" s="514"/>
      <c r="E744" s="514"/>
      <c r="F744" s="514"/>
      <c r="G744" s="514"/>
      <c r="H744" s="514"/>
      <c r="I744" s="514"/>
      <c r="J744" s="514"/>
      <c r="K744" s="514"/>
      <c r="L744" s="514"/>
      <c r="M744" s="514"/>
      <c r="N744" s="514"/>
    </row>
    <row r="745" spans="3:14" x14ac:dyDescent="0.2">
      <c r="C745" s="514"/>
      <c r="E745" s="514"/>
      <c r="F745" s="514"/>
      <c r="G745" s="514"/>
      <c r="H745" s="514"/>
      <c r="I745" s="514"/>
      <c r="J745" s="514"/>
      <c r="K745" s="514"/>
      <c r="L745" s="514"/>
      <c r="M745" s="514"/>
      <c r="N745" s="514"/>
    </row>
    <row r="746" spans="3:14" x14ac:dyDescent="0.2">
      <c r="C746" s="514"/>
      <c r="E746" s="514"/>
      <c r="F746" s="514"/>
      <c r="G746" s="514"/>
      <c r="H746" s="514"/>
      <c r="I746" s="514"/>
      <c r="J746" s="514"/>
      <c r="K746" s="514"/>
      <c r="L746" s="514"/>
      <c r="M746" s="514"/>
      <c r="N746" s="514"/>
    </row>
    <row r="747" spans="3:14" x14ac:dyDescent="0.2">
      <c r="C747" s="514"/>
      <c r="E747" s="514"/>
      <c r="F747" s="514"/>
      <c r="G747" s="514"/>
      <c r="H747" s="514"/>
      <c r="I747" s="514"/>
      <c r="J747" s="514"/>
      <c r="K747" s="514"/>
      <c r="L747" s="514"/>
      <c r="M747" s="514"/>
      <c r="N747" s="514"/>
    </row>
    <row r="748" spans="3:14" x14ac:dyDescent="0.2">
      <c r="C748" s="514"/>
      <c r="E748" s="514"/>
      <c r="F748" s="514"/>
      <c r="G748" s="514"/>
      <c r="H748" s="514"/>
      <c r="I748" s="514"/>
      <c r="J748" s="514"/>
      <c r="K748" s="514"/>
      <c r="L748" s="514"/>
      <c r="M748" s="514"/>
      <c r="N748" s="514"/>
    </row>
    <row r="749" spans="3:14" x14ac:dyDescent="0.2">
      <c r="C749" s="514"/>
      <c r="E749" s="514"/>
      <c r="F749" s="514"/>
      <c r="G749" s="514"/>
      <c r="H749" s="514"/>
      <c r="I749" s="514"/>
      <c r="J749" s="514"/>
      <c r="K749" s="514"/>
      <c r="L749" s="514"/>
      <c r="M749" s="514"/>
      <c r="N749" s="514"/>
    </row>
    <row r="750" spans="3:14" x14ac:dyDescent="0.2">
      <c r="C750" s="514"/>
      <c r="E750" s="514"/>
      <c r="F750" s="514"/>
      <c r="G750" s="514"/>
      <c r="H750" s="514"/>
      <c r="I750" s="514"/>
      <c r="J750" s="514"/>
      <c r="K750" s="514"/>
      <c r="L750" s="514"/>
      <c r="M750" s="514"/>
      <c r="N750" s="514"/>
    </row>
    <row r="751" spans="3:14" x14ac:dyDescent="0.2">
      <c r="C751" s="514"/>
      <c r="E751" s="514"/>
      <c r="F751" s="514"/>
      <c r="G751" s="514"/>
      <c r="H751" s="514"/>
      <c r="I751" s="514"/>
      <c r="J751" s="514"/>
      <c r="K751" s="514"/>
      <c r="L751" s="514"/>
      <c r="M751" s="514"/>
      <c r="N751" s="514"/>
    </row>
    <row r="752" spans="3:14" x14ac:dyDescent="0.2">
      <c r="C752" s="514"/>
      <c r="E752" s="514"/>
      <c r="F752" s="514"/>
      <c r="G752" s="514"/>
      <c r="H752" s="514"/>
      <c r="I752" s="514"/>
      <c r="J752" s="514"/>
      <c r="K752" s="514"/>
      <c r="L752" s="514"/>
      <c r="M752" s="514"/>
      <c r="N752" s="514"/>
    </row>
    <row r="753" spans="3:14" x14ac:dyDescent="0.2">
      <c r="C753" s="514"/>
      <c r="E753" s="514"/>
      <c r="F753" s="514"/>
      <c r="G753" s="514"/>
      <c r="H753" s="514"/>
      <c r="I753" s="514"/>
      <c r="J753" s="514"/>
      <c r="K753" s="514"/>
      <c r="L753" s="514"/>
      <c r="M753" s="514"/>
      <c r="N753" s="514"/>
    </row>
    <row r="754" spans="3:14" x14ac:dyDescent="0.2">
      <c r="C754" s="514"/>
      <c r="E754" s="514"/>
      <c r="F754" s="514"/>
      <c r="G754" s="514"/>
      <c r="H754" s="514"/>
      <c r="I754" s="514"/>
      <c r="J754" s="514"/>
      <c r="K754" s="514"/>
      <c r="L754" s="514"/>
      <c r="M754" s="514"/>
      <c r="N754" s="514"/>
    </row>
    <row r="755" spans="3:14" x14ac:dyDescent="0.2">
      <c r="C755" s="514"/>
      <c r="E755" s="514"/>
      <c r="F755" s="514"/>
      <c r="G755" s="514"/>
      <c r="H755" s="514"/>
      <c r="I755" s="514"/>
      <c r="J755" s="514"/>
      <c r="K755" s="514"/>
      <c r="L755" s="514"/>
      <c r="M755" s="514"/>
      <c r="N755" s="514"/>
    </row>
    <row r="756" spans="3:14" x14ac:dyDescent="0.2">
      <c r="C756" s="514"/>
      <c r="E756" s="514"/>
      <c r="F756" s="514"/>
      <c r="G756" s="514"/>
      <c r="H756" s="514"/>
      <c r="I756" s="514"/>
      <c r="J756" s="514"/>
      <c r="K756" s="514"/>
      <c r="L756" s="514"/>
      <c r="M756" s="514"/>
      <c r="N756" s="514"/>
    </row>
    <row r="757" spans="3:14" x14ac:dyDescent="0.2">
      <c r="C757" s="514"/>
      <c r="E757" s="514"/>
      <c r="F757" s="514"/>
      <c r="G757" s="514"/>
      <c r="H757" s="514"/>
      <c r="I757" s="514"/>
      <c r="J757" s="514"/>
      <c r="K757" s="514"/>
      <c r="L757" s="514"/>
      <c r="M757" s="514"/>
      <c r="N757" s="514"/>
    </row>
    <row r="758" spans="3:14" x14ac:dyDescent="0.2">
      <c r="C758" s="514"/>
      <c r="E758" s="514"/>
      <c r="F758" s="514"/>
      <c r="G758" s="514"/>
      <c r="H758" s="514"/>
      <c r="I758" s="514"/>
      <c r="J758" s="514"/>
      <c r="K758" s="514"/>
      <c r="L758" s="514"/>
      <c r="M758" s="514"/>
      <c r="N758" s="514"/>
    </row>
    <row r="759" spans="3:14" x14ac:dyDescent="0.2">
      <c r="C759" s="514"/>
      <c r="E759" s="514"/>
      <c r="F759" s="514"/>
      <c r="G759" s="514"/>
      <c r="H759" s="514"/>
      <c r="I759" s="514"/>
      <c r="J759" s="514"/>
      <c r="K759" s="514"/>
      <c r="L759" s="514"/>
      <c r="M759" s="514"/>
      <c r="N759" s="514"/>
    </row>
    <row r="760" spans="3:14" x14ac:dyDescent="0.2">
      <c r="C760" s="514"/>
      <c r="E760" s="514"/>
      <c r="F760" s="514"/>
      <c r="G760" s="514"/>
      <c r="H760" s="514"/>
      <c r="I760" s="514"/>
      <c r="J760" s="514"/>
      <c r="K760" s="514"/>
      <c r="L760" s="514"/>
      <c r="M760" s="514"/>
      <c r="N760" s="514"/>
    </row>
    <row r="761" spans="3:14" x14ac:dyDescent="0.2">
      <c r="C761" s="514"/>
      <c r="E761" s="514"/>
      <c r="F761" s="514"/>
      <c r="G761" s="514"/>
      <c r="H761" s="514"/>
      <c r="I761" s="514"/>
      <c r="J761" s="514"/>
      <c r="K761" s="514"/>
      <c r="L761" s="514"/>
      <c r="M761" s="514"/>
      <c r="N761" s="514"/>
    </row>
    <row r="762" spans="3:14" x14ac:dyDescent="0.2">
      <c r="C762" s="514"/>
      <c r="E762" s="514"/>
      <c r="F762" s="514"/>
      <c r="G762" s="514"/>
      <c r="H762" s="514"/>
      <c r="I762" s="514"/>
      <c r="J762" s="514"/>
      <c r="K762" s="514"/>
      <c r="L762" s="514"/>
      <c r="M762" s="514"/>
      <c r="N762" s="514"/>
    </row>
    <row r="763" spans="3:14" x14ac:dyDescent="0.2">
      <c r="C763" s="514"/>
      <c r="E763" s="514"/>
      <c r="F763" s="514"/>
      <c r="G763" s="514"/>
      <c r="H763" s="514"/>
      <c r="I763" s="514"/>
      <c r="J763" s="514"/>
      <c r="K763" s="514"/>
      <c r="L763" s="514"/>
      <c r="M763" s="514"/>
      <c r="N763" s="514"/>
    </row>
    <row r="764" spans="3:14" x14ac:dyDescent="0.2">
      <c r="C764" s="514"/>
      <c r="E764" s="514"/>
      <c r="F764" s="514"/>
      <c r="G764" s="514"/>
      <c r="H764" s="514"/>
      <c r="I764" s="514"/>
      <c r="J764" s="514"/>
      <c r="K764" s="514"/>
      <c r="L764" s="514"/>
      <c r="M764" s="514"/>
      <c r="N764" s="514"/>
    </row>
    <row r="765" spans="3:14" x14ac:dyDescent="0.2">
      <c r="C765" s="514"/>
      <c r="E765" s="514"/>
      <c r="F765" s="514"/>
      <c r="G765" s="514"/>
      <c r="H765" s="514"/>
      <c r="I765" s="514"/>
      <c r="J765" s="514"/>
      <c r="K765" s="514"/>
      <c r="L765" s="514"/>
      <c r="M765" s="514"/>
      <c r="N765" s="514"/>
    </row>
    <row r="766" spans="3:14" x14ac:dyDescent="0.2">
      <c r="C766" s="514"/>
      <c r="E766" s="514"/>
      <c r="F766" s="514"/>
      <c r="G766" s="514"/>
      <c r="H766" s="514"/>
      <c r="I766" s="514"/>
      <c r="J766" s="514"/>
      <c r="K766" s="514"/>
      <c r="L766" s="514"/>
      <c r="M766" s="514"/>
      <c r="N766" s="514"/>
    </row>
    <row r="767" spans="3:14" x14ac:dyDescent="0.2">
      <c r="C767" s="514"/>
      <c r="E767" s="514"/>
      <c r="F767" s="514"/>
      <c r="G767" s="514"/>
      <c r="H767" s="514"/>
      <c r="I767" s="514"/>
      <c r="J767" s="514"/>
      <c r="K767" s="514"/>
      <c r="L767" s="514"/>
      <c r="M767" s="514"/>
      <c r="N767" s="514"/>
    </row>
    <row r="768" spans="3:14" x14ac:dyDescent="0.2">
      <c r="C768" s="514"/>
      <c r="E768" s="514"/>
      <c r="F768" s="514"/>
      <c r="G768" s="514"/>
      <c r="H768" s="514"/>
      <c r="I768" s="514"/>
      <c r="J768" s="514"/>
      <c r="K768" s="514"/>
      <c r="L768" s="514"/>
      <c r="M768" s="514"/>
      <c r="N768" s="514"/>
    </row>
    <row r="769" spans="3:14" x14ac:dyDescent="0.2">
      <c r="C769" s="514"/>
      <c r="E769" s="514"/>
      <c r="F769" s="514"/>
      <c r="G769" s="514"/>
      <c r="H769" s="514"/>
      <c r="I769" s="514"/>
      <c r="J769" s="514"/>
      <c r="K769" s="514"/>
      <c r="L769" s="514"/>
      <c r="M769" s="514"/>
      <c r="N769" s="514"/>
    </row>
    <row r="770" spans="3:14" x14ac:dyDescent="0.2">
      <c r="C770" s="514"/>
      <c r="E770" s="514"/>
      <c r="F770" s="514"/>
      <c r="G770" s="514"/>
      <c r="H770" s="514"/>
      <c r="I770" s="514"/>
      <c r="J770" s="514"/>
      <c r="K770" s="514"/>
      <c r="L770" s="514"/>
      <c r="M770" s="514"/>
      <c r="N770" s="514"/>
    </row>
    <row r="771" spans="3:14" x14ac:dyDescent="0.2">
      <c r="C771" s="514"/>
      <c r="E771" s="514"/>
      <c r="F771" s="514"/>
      <c r="G771" s="514"/>
      <c r="H771" s="514"/>
      <c r="I771" s="514"/>
      <c r="J771" s="514"/>
      <c r="K771" s="514"/>
      <c r="L771" s="514"/>
      <c r="M771" s="514"/>
      <c r="N771" s="514"/>
    </row>
    <row r="772" spans="3:14" x14ac:dyDescent="0.2">
      <c r="C772" s="514"/>
      <c r="E772" s="514"/>
      <c r="F772" s="514"/>
      <c r="G772" s="514"/>
      <c r="H772" s="514"/>
      <c r="I772" s="514"/>
      <c r="J772" s="514"/>
      <c r="K772" s="514"/>
      <c r="L772" s="514"/>
      <c r="M772" s="514"/>
      <c r="N772" s="514"/>
    </row>
    <row r="773" spans="3:14" x14ac:dyDescent="0.2">
      <c r="C773" s="514"/>
      <c r="E773" s="514"/>
      <c r="F773" s="514"/>
      <c r="G773" s="514"/>
      <c r="H773" s="514"/>
      <c r="I773" s="514"/>
      <c r="J773" s="514"/>
      <c r="K773" s="514"/>
      <c r="L773" s="514"/>
      <c r="M773" s="514"/>
      <c r="N773" s="514"/>
    </row>
    <row r="774" spans="3:14" x14ac:dyDescent="0.2">
      <c r="C774" s="514"/>
      <c r="E774" s="514"/>
      <c r="F774" s="514"/>
      <c r="G774" s="514"/>
      <c r="H774" s="514"/>
      <c r="I774" s="514"/>
      <c r="J774" s="514"/>
      <c r="K774" s="514"/>
      <c r="L774" s="514"/>
      <c r="M774" s="514"/>
      <c r="N774" s="514"/>
    </row>
    <row r="775" spans="3:14" x14ac:dyDescent="0.2">
      <c r="C775" s="514"/>
      <c r="E775" s="514"/>
      <c r="F775" s="514"/>
      <c r="G775" s="514"/>
      <c r="H775" s="514"/>
      <c r="I775" s="514"/>
      <c r="J775" s="514"/>
      <c r="K775" s="514"/>
      <c r="L775" s="514"/>
      <c r="M775" s="514"/>
      <c r="N775" s="514"/>
    </row>
    <row r="776" spans="3:14" x14ac:dyDescent="0.2">
      <c r="C776" s="514"/>
      <c r="E776" s="514"/>
      <c r="F776" s="514"/>
      <c r="G776" s="514"/>
      <c r="H776" s="514"/>
      <c r="I776" s="514"/>
      <c r="J776" s="514"/>
      <c r="K776" s="514"/>
      <c r="L776" s="514"/>
      <c r="M776" s="514"/>
      <c r="N776" s="514"/>
    </row>
    <row r="777" spans="3:14" x14ac:dyDescent="0.2">
      <c r="C777" s="514"/>
      <c r="E777" s="514"/>
      <c r="F777" s="514"/>
      <c r="G777" s="514"/>
      <c r="H777" s="514"/>
      <c r="I777" s="514"/>
      <c r="J777" s="514"/>
      <c r="K777" s="514"/>
      <c r="L777" s="514"/>
      <c r="M777" s="514"/>
      <c r="N777" s="514"/>
    </row>
    <row r="778" spans="3:14" x14ac:dyDescent="0.2">
      <c r="C778" s="514"/>
      <c r="E778" s="514"/>
      <c r="F778" s="514"/>
      <c r="G778" s="514"/>
      <c r="H778" s="514"/>
      <c r="I778" s="514"/>
      <c r="J778" s="514"/>
      <c r="K778" s="514"/>
      <c r="L778" s="514"/>
      <c r="M778" s="514"/>
      <c r="N778" s="514"/>
    </row>
    <row r="779" spans="3:14" x14ac:dyDescent="0.2">
      <c r="C779" s="514"/>
      <c r="E779" s="514"/>
      <c r="F779" s="514"/>
      <c r="G779" s="514"/>
      <c r="H779" s="514"/>
      <c r="I779" s="514"/>
      <c r="J779" s="514"/>
      <c r="K779" s="514"/>
      <c r="L779" s="514"/>
      <c r="M779" s="514"/>
      <c r="N779" s="514"/>
    </row>
    <row r="780" spans="3:14" x14ac:dyDescent="0.2">
      <c r="C780" s="514"/>
      <c r="E780" s="514"/>
      <c r="F780" s="514"/>
      <c r="G780" s="514"/>
      <c r="H780" s="514"/>
      <c r="I780" s="514"/>
      <c r="J780" s="514"/>
      <c r="K780" s="514"/>
      <c r="L780" s="514"/>
      <c r="M780" s="514"/>
      <c r="N780" s="514"/>
    </row>
    <row r="781" spans="3:14" x14ac:dyDescent="0.2">
      <c r="C781" s="514"/>
      <c r="E781" s="514"/>
      <c r="F781" s="514"/>
      <c r="G781" s="514"/>
      <c r="H781" s="514"/>
      <c r="I781" s="514"/>
      <c r="J781" s="514"/>
      <c r="K781" s="514"/>
      <c r="L781" s="514"/>
      <c r="M781" s="514"/>
      <c r="N781" s="514"/>
    </row>
    <row r="782" spans="3:14" x14ac:dyDescent="0.2">
      <c r="C782" s="514"/>
      <c r="E782" s="514"/>
      <c r="F782" s="514"/>
      <c r="G782" s="514"/>
      <c r="H782" s="514"/>
      <c r="I782" s="514"/>
      <c r="J782" s="514"/>
      <c r="K782" s="514"/>
      <c r="L782" s="514"/>
      <c r="M782" s="514"/>
      <c r="N782" s="514"/>
    </row>
    <row r="783" spans="3:14" x14ac:dyDescent="0.2">
      <c r="C783" s="514"/>
      <c r="E783" s="514"/>
      <c r="F783" s="514"/>
      <c r="G783" s="514"/>
      <c r="H783" s="514"/>
      <c r="I783" s="514"/>
      <c r="J783" s="514"/>
      <c r="K783" s="514"/>
      <c r="L783" s="514"/>
      <c r="M783" s="514"/>
      <c r="N783" s="514"/>
    </row>
    <row r="784" spans="3:14" x14ac:dyDescent="0.2">
      <c r="C784" s="514"/>
      <c r="E784" s="514"/>
      <c r="F784" s="514"/>
      <c r="G784" s="514"/>
      <c r="H784" s="514"/>
      <c r="I784" s="514"/>
      <c r="J784" s="514"/>
      <c r="K784" s="514"/>
      <c r="L784" s="514"/>
      <c r="M784" s="514"/>
      <c r="N784" s="514"/>
    </row>
    <row r="785" spans="3:14" x14ac:dyDescent="0.2">
      <c r="C785" s="514"/>
      <c r="E785" s="514"/>
      <c r="F785" s="514"/>
      <c r="G785" s="514"/>
      <c r="H785" s="514"/>
      <c r="I785" s="514"/>
      <c r="J785" s="514"/>
      <c r="K785" s="514"/>
      <c r="L785" s="514"/>
      <c r="M785" s="514"/>
      <c r="N785" s="514"/>
    </row>
    <row r="786" spans="3:14" x14ac:dyDescent="0.2">
      <c r="C786" s="514"/>
      <c r="E786" s="514"/>
      <c r="F786" s="514"/>
      <c r="G786" s="514"/>
      <c r="H786" s="514"/>
      <c r="I786" s="514"/>
      <c r="J786" s="514"/>
      <c r="K786" s="514"/>
      <c r="L786" s="514"/>
      <c r="M786" s="514"/>
      <c r="N786" s="514"/>
    </row>
    <row r="787" spans="3:14" x14ac:dyDescent="0.2">
      <c r="C787" s="514"/>
      <c r="E787" s="514"/>
      <c r="F787" s="514"/>
      <c r="G787" s="514"/>
      <c r="H787" s="514"/>
      <c r="I787" s="514"/>
      <c r="J787" s="514"/>
      <c r="K787" s="514"/>
      <c r="L787" s="514"/>
      <c r="M787" s="514"/>
      <c r="N787" s="514"/>
    </row>
    <row r="788" spans="3:14" x14ac:dyDescent="0.2">
      <c r="C788" s="514"/>
      <c r="E788" s="514"/>
      <c r="F788" s="514"/>
      <c r="G788" s="514"/>
      <c r="H788" s="514"/>
      <c r="I788" s="514"/>
      <c r="J788" s="514"/>
      <c r="K788" s="514"/>
      <c r="L788" s="514"/>
      <c r="M788" s="514"/>
      <c r="N788" s="514"/>
    </row>
    <row r="789" spans="3:14" x14ac:dyDescent="0.2">
      <c r="C789" s="514"/>
      <c r="E789" s="514"/>
      <c r="F789" s="514"/>
      <c r="G789" s="514"/>
      <c r="H789" s="514"/>
      <c r="I789" s="514"/>
      <c r="J789" s="514"/>
      <c r="K789" s="514"/>
      <c r="L789" s="514"/>
      <c r="M789" s="514"/>
      <c r="N789" s="514"/>
    </row>
    <row r="790" spans="3:14" x14ac:dyDescent="0.2">
      <c r="C790" s="514"/>
      <c r="E790" s="514"/>
      <c r="F790" s="514"/>
      <c r="G790" s="514"/>
      <c r="H790" s="514"/>
      <c r="I790" s="514"/>
      <c r="J790" s="514"/>
      <c r="K790" s="514"/>
      <c r="L790" s="514"/>
      <c r="M790" s="514"/>
      <c r="N790" s="514"/>
    </row>
    <row r="791" spans="3:14" x14ac:dyDescent="0.2">
      <c r="C791" s="514"/>
      <c r="E791" s="514"/>
      <c r="F791" s="514"/>
      <c r="G791" s="514"/>
      <c r="H791" s="514"/>
      <c r="I791" s="514"/>
      <c r="J791" s="514"/>
      <c r="K791" s="514"/>
      <c r="L791" s="514"/>
      <c r="M791" s="514"/>
      <c r="N791" s="514"/>
    </row>
    <row r="792" spans="3:14" x14ac:dyDescent="0.2">
      <c r="C792" s="514"/>
      <c r="E792" s="514"/>
      <c r="F792" s="514"/>
      <c r="G792" s="514"/>
      <c r="H792" s="514"/>
      <c r="I792" s="514"/>
      <c r="J792" s="514"/>
      <c r="K792" s="514"/>
      <c r="L792" s="514"/>
      <c r="M792" s="514"/>
      <c r="N792" s="514"/>
    </row>
    <row r="793" spans="3:14" x14ac:dyDescent="0.2">
      <c r="C793" s="514"/>
      <c r="E793" s="514"/>
      <c r="F793" s="514"/>
      <c r="G793" s="514"/>
      <c r="H793" s="514"/>
      <c r="I793" s="514"/>
      <c r="J793" s="514"/>
      <c r="K793" s="514"/>
      <c r="L793" s="514"/>
      <c r="M793" s="514"/>
      <c r="N793" s="514"/>
    </row>
    <row r="794" spans="3:14" x14ac:dyDescent="0.2">
      <c r="C794" s="514"/>
      <c r="E794" s="514"/>
      <c r="F794" s="514"/>
      <c r="G794" s="514"/>
      <c r="H794" s="514"/>
      <c r="I794" s="514"/>
      <c r="J794" s="514"/>
      <c r="K794" s="514"/>
      <c r="L794" s="514"/>
      <c r="M794" s="514"/>
      <c r="N794" s="514"/>
    </row>
    <row r="795" spans="3:14" x14ac:dyDescent="0.2">
      <c r="C795" s="514"/>
      <c r="E795" s="514"/>
      <c r="F795" s="514"/>
      <c r="G795" s="514"/>
      <c r="H795" s="514"/>
      <c r="I795" s="514"/>
      <c r="J795" s="514"/>
      <c r="K795" s="514"/>
      <c r="L795" s="514"/>
      <c r="M795" s="514"/>
      <c r="N795" s="514"/>
    </row>
    <row r="796" spans="3:14" x14ac:dyDescent="0.2">
      <c r="C796" s="514"/>
      <c r="E796" s="514"/>
      <c r="F796" s="514"/>
      <c r="G796" s="514"/>
      <c r="H796" s="514"/>
      <c r="I796" s="514"/>
      <c r="J796" s="514"/>
      <c r="K796" s="514"/>
      <c r="L796" s="514"/>
      <c r="M796" s="514"/>
      <c r="N796" s="514"/>
    </row>
    <row r="797" spans="3:14" x14ac:dyDescent="0.2">
      <c r="C797" s="514"/>
      <c r="E797" s="514"/>
      <c r="F797" s="514"/>
      <c r="G797" s="514"/>
      <c r="H797" s="514"/>
      <c r="I797" s="514"/>
      <c r="J797" s="514"/>
      <c r="K797" s="514"/>
      <c r="L797" s="514"/>
      <c r="M797" s="514"/>
      <c r="N797" s="514"/>
    </row>
    <row r="798" spans="3:14" x14ac:dyDescent="0.2">
      <c r="C798" s="514"/>
      <c r="E798" s="514"/>
      <c r="F798" s="514"/>
      <c r="G798" s="514"/>
      <c r="H798" s="514"/>
      <c r="I798" s="514"/>
      <c r="J798" s="514"/>
      <c r="K798" s="514"/>
      <c r="L798" s="514"/>
      <c r="M798" s="514"/>
      <c r="N798" s="514"/>
    </row>
    <row r="799" spans="3:14" x14ac:dyDescent="0.2">
      <c r="C799" s="514"/>
      <c r="E799" s="514"/>
      <c r="F799" s="514"/>
      <c r="G799" s="514"/>
      <c r="H799" s="514"/>
      <c r="I799" s="514"/>
      <c r="J799" s="514"/>
      <c r="K799" s="514"/>
      <c r="L799" s="514"/>
      <c r="M799" s="514"/>
      <c r="N799" s="514"/>
    </row>
    <row r="800" spans="3:14" x14ac:dyDescent="0.2">
      <c r="C800" s="514"/>
      <c r="E800" s="514"/>
      <c r="F800" s="514"/>
      <c r="G800" s="514"/>
      <c r="H800" s="514"/>
      <c r="I800" s="514"/>
      <c r="J800" s="514"/>
      <c r="K800" s="514"/>
      <c r="L800" s="514"/>
      <c r="M800" s="514"/>
      <c r="N800" s="514"/>
    </row>
    <row r="801" spans="3:14" x14ac:dyDescent="0.2">
      <c r="C801" s="514"/>
      <c r="E801" s="514"/>
      <c r="F801" s="514"/>
      <c r="G801" s="514"/>
      <c r="H801" s="514"/>
      <c r="I801" s="514"/>
      <c r="J801" s="514"/>
      <c r="K801" s="514"/>
      <c r="L801" s="514"/>
      <c r="M801" s="514"/>
      <c r="N801" s="514"/>
    </row>
    <row r="802" spans="3:14" x14ac:dyDescent="0.2">
      <c r="C802" s="514"/>
      <c r="E802" s="514"/>
      <c r="F802" s="514"/>
      <c r="G802" s="514"/>
      <c r="H802" s="514"/>
      <c r="I802" s="514"/>
      <c r="J802" s="514"/>
      <c r="K802" s="514"/>
      <c r="L802" s="514"/>
      <c r="M802" s="514"/>
      <c r="N802" s="514"/>
    </row>
    <row r="803" spans="3:14" x14ac:dyDescent="0.2">
      <c r="C803" s="514"/>
      <c r="E803" s="514"/>
      <c r="F803" s="514"/>
      <c r="G803" s="514"/>
      <c r="H803" s="514"/>
      <c r="I803" s="514"/>
      <c r="J803" s="514"/>
      <c r="K803" s="514"/>
      <c r="L803" s="514"/>
      <c r="M803" s="514"/>
      <c r="N803" s="514"/>
    </row>
    <row r="804" spans="3:14" x14ac:dyDescent="0.2">
      <c r="C804" s="514"/>
      <c r="E804" s="514"/>
      <c r="F804" s="514"/>
      <c r="G804" s="514"/>
      <c r="H804" s="514"/>
      <c r="I804" s="514"/>
      <c r="J804" s="514"/>
      <c r="K804" s="514"/>
      <c r="L804" s="514"/>
      <c r="M804" s="514"/>
      <c r="N804" s="514"/>
    </row>
    <row r="805" spans="3:14" x14ac:dyDescent="0.2">
      <c r="C805" s="514"/>
      <c r="E805" s="514"/>
      <c r="F805" s="514"/>
      <c r="G805" s="514"/>
      <c r="H805" s="514"/>
      <c r="I805" s="514"/>
      <c r="J805" s="514"/>
      <c r="K805" s="514"/>
      <c r="L805" s="514"/>
      <c r="M805" s="514"/>
      <c r="N805" s="514"/>
    </row>
    <row r="806" spans="3:14" x14ac:dyDescent="0.2">
      <c r="C806" s="514"/>
      <c r="E806" s="514"/>
      <c r="F806" s="514"/>
      <c r="G806" s="514"/>
      <c r="H806" s="514"/>
      <c r="I806" s="514"/>
      <c r="J806" s="514"/>
      <c r="K806" s="514"/>
      <c r="L806" s="514"/>
      <c r="M806" s="514"/>
      <c r="N806" s="514"/>
    </row>
    <row r="807" spans="3:14" x14ac:dyDescent="0.2">
      <c r="C807" s="514"/>
      <c r="E807" s="514"/>
      <c r="F807" s="514"/>
      <c r="G807" s="514"/>
      <c r="H807" s="514"/>
      <c r="I807" s="514"/>
      <c r="J807" s="514"/>
      <c r="K807" s="514"/>
      <c r="L807" s="514"/>
      <c r="M807" s="514"/>
      <c r="N807" s="514"/>
    </row>
    <row r="808" spans="3:14" x14ac:dyDescent="0.2">
      <c r="C808" s="514"/>
      <c r="E808" s="514"/>
      <c r="F808" s="514"/>
      <c r="G808" s="514"/>
      <c r="H808" s="514"/>
      <c r="I808" s="514"/>
      <c r="J808" s="514"/>
      <c r="K808" s="514"/>
      <c r="L808" s="514"/>
      <c r="M808" s="514"/>
      <c r="N808" s="514"/>
    </row>
    <row r="809" spans="3:14" x14ac:dyDescent="0.2">
      <c r="C809" s="514"/>
      <c r="E809" s="514"/>
      <c r="F809" s="514"/>
      <c r="G809" s="514"/>
      <c r="H809" s="514"/>
      <c r="I809" s="514"/>
      <c r="J809" s="514"/>
      <c r="K809" s="514"/>
      <c r="L809" s="514"/>
      <c r="M809" s="514"/>
      <c r="N809" s="514"/>
    </row>
    <row r="810" spans="3:14" x14ac:dyDescent="0.2">
      <c r="C810" s="514"/>
      <c r="E810" s="514"/>
      <c r="F810" s="514"/>
      <c r="G810" s="514"/>
      <c r="H810" s="514"/>
      <c r="I810" s="514"/>
      <c r="J810" s="514"/>
      <c r="K810" s="514"/>
      <c r="L810" s="514"/>
      <c r="M810" s="514"/>
      <c r="N810" s="514"/>
    </row>
    <row r="811" spans="3:14" x14ac:dyDescent="0.2">
      <c r="C811" s="514"/>
      <c r="E811" s="514"/>
      <c r="F811" s="514"/>
      <c r="G811" s="514"/>
      <c r="H811" s="514"/>
      <c r="I811" s="514"/>
      <c r="J811" s="514"/>
      <c r="K811" s="514"/>
      <c r="L811" s="514"/>
      <c r="M811" s="514"/>
      <c r="N811" s="514"/>
    </row>
    <row r="812" spans="3:14" x14ac:dyDescent="0.2">
      <c r="C812" s="514"/>
      <c r="E812" s="514"/>
      <c r="F812" s="514"/>
      <c r="G812" s="514"/>
      <c r="H812" s="514"/>
      <c r="I812" s="514"/>
      <c r="J812" s="514"/>
      <c r="K812" s="514"/>
      <c r="L812" s="514"/>
      <c r="M812" s="514"/>
      <c r="N812" s="514"/>
    </row>
    <row r="813" spans="3:14" x14ac:dyDescent="0.2">
      <c r="C813" s="514"/>
      <c r="E813" s="514"/>
      <c r="F813" s="514"/>
      <c r="G813" s="514"/>
      <c r="H813" s="514"/>
      <c r="I813" s="514"/>
      <c r="J813" s="514"/>
      <c r="K813" s="514"/>
      <c r="L813" s="514"/>
      <c r="M813" s="514"/>
      <c r="N813" s="514"/>
    </row>
    <row r="814" spans="3:14" x14ac:dyDescent="0.2">
      <c r="C814" s="514"/>
      <c r="E814" s="514"/>
      <c r="F814" s="514"/>
      <c r="G814" s="514"/>
      <c r="H814" s="514"/>
      <c r="I814" s="514"/>
      <c r="J814" s="514"/>
      <c r="K814" s="514"/>
      <c r="L814" s="514"/>
      <c r="M814" s="514"/>
      <c r="N814" s="514"/>
    </row>
    <row r="815" spans="3:14" x14ac:dyDescent="0.2">
      <c r="C815" s="514"/>
      <c r="E815" s="514"/>
      <c r="F815" s="514"/>
      <c r="G815" s="514"/>
      <c r="H815" s="514"/>
      <c r="I815" s="514"/>
      <c r="J815" s="514"/>
      <c r="K815" s="514"/>
      <c r="L815" s="514"/>
      <c r="M815" s="514"/>
      <c r="N815" s="514"/>
    </row>
    <row r="816" spans="3:14" x14ac:dyDescent="0.2">
      <c r="C816" s="514"/>
      <c r="E816" s="514"/>
      <c r="F816" s="514"/>
      <c r="G816" s="514"/>
      <c r="H816" s="514"/>
      <c r="I816" s="514"/>
      <c r="J816" s="514"/>
      <c r="K816" s="514"/>
      <c r="L816" s="514"/>
      <c r="M816" s="514"/>
      <c r="N816" s="514"/>
    </row>
    <row r="817" spans="3:14" x14ac:dyDescent="0.2">
      <c r="C817" s="514"/>
      <c r="E817" s="514"/>
      <c r="F817" s="514"/>
      <c r="G817" s="514"/>
      <c r="H817" s="514"/>
      <c r="I817" s="514"/>
      <c r="J817" s="514"/>
      <c r="K817" s="514"/>
      <c r="L817" s="514"/>
      <c r="M817" s="514"/>
      <c r="N817" s="514"/>
    </row>
    <row r="818" spans="3:14" x14ac:dyDescent="0.2">
      <c r="C818" s="514"/>
      <c r="E818" s="514"/>
      <c r="F818" s="514"/>
      <c r="G818" s="514"/>
      <c r="H818" s="514"/>
      <c r="I818" s="514"/>
      <c r="J818" s="514"/>
      <c r="K818" s="514"/>
      <c r="L818" s="514"/>
      <c r="M818" s="514"/>
      <c r="N818" s="514"/>
    </row>
    <row r="819" spans="3:14" x14ac:dyDescent="0.2">
      <c r="C819" s="514"/>
      <c r="E819" s="514"/>
      <c r="F819" s="514"/>
      <c r="G819" s="514"/>
      <c r="H819" s="514"/>
      <c r="I819" s="514"/>
      <c r="J819" s="514"/>
      <c r="K819" s="514"/>
      <c r="L819" s="514"/>
      <c r="M819" s="514"/>
      <c r="N819" s="514"/>
    </row>
    <row r="820" spans="3:14" x14ac:dyDescent="0.2">
      <c r="C820" s="514"/>
      <c r="E820" s="514"/>
      <c r="F820" s="514"/>
      <c r="G820" s="514"/>
      <c r="H820" s="514"/>
      <c r="I820" s="514"/>
      <c r="J820" s="514"/>
      <c r="K820" s="514"/>
      <c r="L820" s="514"/>
      <c r="M820" s="514"/>
      <c r="N820" s="514"/>
    </row>
    <row r="821" spans="3:14" x14ac:dyDescent="0.2">
      <c r="C821" s="514"/>
      <c r="E821" s="514"/>
      <c r="F821" s="514"/>
      <c r="G821" s="514"/>
      <c r="H821" s="514"/>
      <c r="I821" s="514"/>
      <c r="J821" s="514"/>
      <c r="K821" s="514"/>
      <c r="L821" s="514"/>
      <c r="M821" s="514"/>
      <c r="N821" s="514"/>
    </row>
    <row r="822" spans="3:14" x14ac:dyDescent="0.2">
      <c r="C822" s="514"/>
      <c r="E822" s="514"/>
      <c r="F822" s="514"/>
      <c r="G822" s="514"/>
      <c r="H822" s="514"/>
      <c r="I822" s="514"/>
      <c r="J822" s="514"/>
      <c r="K822" s="514"/>
      <c r="L822" s="514"/>
      <c r="M822" s="514"/>
      <c r="N822" s="514"/>
    </row>
    <row r="823" spans="3:14" x14ac:dyDescent="0.2">
      <c r="C823" s="514"/>
      <c r="E823" s="514"/>
      <c r="F823" s="514"/>
      <c r="G823" s="514"/>
      <c r="H823" s="514"/>
      <c r="I823" s="514"/>
      <c r="J823" s="514"/>
      <c r="K823" s="514"/>
      <c r="L823" s="514"/>
      <c r="M823" s="514"/>
      <c r="N823" s="514"/>
    </row>
    <row r="824" spans="3:14" x14ac:dyDescent="0.2">
      <c r="C824" s="514"/>
      <c r="E824" s="514"/>
      <c r="F824" s="514"/>
      <c r="G824" s="514"/>
      <c r="H824" s="514"/>
      <c r="I824" s="514"/>
      <c r="J824" s="514"/>
      <c r="K824" s="514"/>
      <c r="L824" s="514"/>
      <c r="M824" s="514"/>
      <c r="N824" s="514"/>
    </row>
    <row r="825" spans="3:14" x14ac:dyDescent="0.2">
      <c r="C825" s="514"/>
      <c r="E825" s="514"/>
      <c r="F825" s="514"/>
      <c r="G825" s="514"/>
      <c r="H825" s="514"/>
      <c r="I825" s="514"/>
      <c r="J825" s="514"/>
      <c r="K825" s="514"/>
      <c r="L825" s="514"/>
      <c r="M825" s="514"/>
      <c r="N825" s="514"/>
    </row>
    <row r="826" spans="3:14" x14ac:dyDescent="0.2">
      <c r="C826" s="514"/>
      <c r="E826" s="514"/>
      <c r="F826" s="514"/>
      <c r="G826" s="514"/>
      <c r="H826" s="514"/>
      <c r="I826" s="514"/>
      <c r="J826" s="514"/>
      <c r="K826" s="514"/>
      <c r="L826" s="514"/>
      <c r="M826" s="514"/>
      <c r="N826" s="514"/>
    </row>
    <row r="827" spans="3:14" x14ac:dyDescent="0.2">
      <c r="C827" s="514"/>
      <c r="E827" s="514"/>
      <c r="F827" s="514"/>
      <c r="G827" s="514"/>
      <c r="H827" s="514"/>
      <c r="I827" s="514"/>
      <c r="J827" s="514"/>
      <c r="K827" s="514"/>
      <c r="L827" s="514"/>
      <c r="M827" s="514"/>
      <c r="N827" s="514"/>
    </row>
    <row r="828" spans="3:14" x14ac:dyDescent="0.2">
      <c r="C828" s="514"/>
      <c r="E828" s="514"/>
      <c r="F828" s="514"/>
      <c r="G828" s="514"/>
      <c r="H828" s="514"/>
      <c r="I828" s="514"/>
      <c r="J828" s="514"/>
      <c r="K828" s="514"/>
      <c r="L828" s="514"/>
      <c r="M828" s="514"/>
      <c r="N828" s="514"/>
    </row>
    <row r="829" spans="3:14" x14ac:dyDescent="0.2">
      <c r="C829" s="514"/>
      <c r="E829" s="514"/>
      <c r="F829" s="514"/>
      <c r="G829" s="514"/>
      <c r="H829" s="514"/>
      <c r="I829" s="514"/>
      <c r="J829" s="514"/>
      <c r="K829" s="514"/>
      <c r="L829" s="514"/>
      <c r="M829" s="514"/>
      <c r="N829" s="514"/>
    </row>
    <row r="830" spans="3:14" x14ac:dyDescent="0.2">
      <c r="C830" s="514"/>
      <c r="E830" s="514"/>
      <c r="F830" s="514"/>
      <c r="G830" s="514"/>
      <c r="H830" s="514"/>
      <c r="I830" s="514"/>
      <c r="J830" s="514"/>
      <c r="K830" s="514"/>
      <c r="L830" s="514"/>
      <c r="M830" s="514"/>
      <c r="N830" s="514"/>
    </row>
    <row r="831" spans="3:14" x14ac:dyDescent="0.2">
      <c r="C831" s="514"/>
      <c r="E831" s="514"/>
      <c r="F831" s="514"/>
      <c r="G831" s="514"/>
      <c r="H831" s="514"/>
      <c r="I831" s="514"/>
      <c r="J831" s="514"/>
      <c r="K831" s="514"/>
      <c r="L831" s="514"/>
      <c r="M831" s="514"/>
      <c r="N831" s="514"/>
    </row>
    <row r="832" spans="3:14" x14ac:dyDescent="0.2">
      <c r="C832" s="514"/>
      <c r="E832" s="514"/>
      <c r="F832" s="514"/>
      <c r="G832" s="514"/>
      <c r="H832" s="514"/>
      <c r="I832" s="514"/>
      <c r="J832" s="514"/>
      <c r="K832" s="514"/>
      <c r="L832" s="514"/>
      <c r="M832" s="514"/>
      <c r="N832" s="514"/>
    </row>
    <row r="833" spans="3:14" x14ac:dyDescent="0.2">
      <c r="C833" s="514"/>
      <c r="E833" s="514"/>
      <c r="F833" s="514"/>
      <c r="G833" s="514"/>
      <c r="H833" s="514"/>
      <c r="I833" s="514"/>
      <c r="J833" s="514"/>
      <c r="K833" s="514"/>
      <c r="L833" s="514"/>
      <c r="M833" s="514"/>
      <c r="N833" s="514"/>
    </row>
    <row r="834" spans="3:14" x14ac:dyDescent="0.2">
      <c r="C834" s="514"/>
      <c r="E834" s="514"/>
      <c r="F834" s="514"/>
      <c r="G834" s="514"/>
      <c r="H834" s="514"/>
      <c r="I834" s="514"/>
      <c r="J834" s="514"/>
      <c r="K834" s="514"/>
      <c r="L834" s="514"/>
      <c r="M834" s="514"/>
      <c r="N834" s="514"/>
    </row>
    <row r="835" spans="3:14" x14ac:dyDescent="0.2">
      <c r="C835" s="514"/>
      <c r="E835" s="514"/>
      <c r="F835" s="514"/>
      <c r="G835" s="514"/>
      <c r="H835" s="514"/>
      <c r="I835" s="514"/>
      <c r="J835" s="514"/>
      <c r="K835" s="514"/>
      <c r="L835" s="514"/>
      <c r="M835" s="514"/>
      <c r="N835" s="514"/>
    </row>
    <row r="836" spans="3:14" x14ac:dyDescent="0.2">
      <c r="C836" s="514"/>
      <c r="E836" s="514"/>
      <c r="F836" s="514"/>
      <c r="G836" s="514"/>
      <c r="H836" s="514"/>
      <c r="I836" s="514"/>
      <c r="J836" s="514"/>
      <c r="K836" s="514"/>
      <c r="L836" s="514"/>
      <c r="M836" s="514"/>
      <c r="N836" s="514"/>
    </row>
    <row r="837" spans="3:14" x14ac:dyDescent="0.2">
      <c r="C837" s="514"/>
      <c r="E837" s="514"/>
      <c r="F837" s="514"/>
      <c r="G837" s="514"/>
      <c r="H837" s="514"/>
      <c r="I837" s="514"/>
      <c r="J837" s="514"/>
      <c r="K837" s="514"/>
      <c r="L837" s="514"/>
      <c r="M837" s="514"/>
      <c r="N837" s="514"/>
    </row>
    <row r="838" spans="3:14" x14ac:dyDescent="0.2">
      <c r="C838" s="514"/>
      <c r="E838" s="514"/>
      <c r="F838" s="514"/>
      <c r="G838" s="514"/>
      <c r="H838" s="514"/>
      <c r="I838" s="514"/>
      <c r="J838" s="514"/>
      <c r="K838" s="514"/>
      <c r="L838" s="514"/>
      <c r="M838" s="514"/>
      <c r="N838" s="514"/>
    </row>
    <row r="839" spans="3:14" x14ac:dyDescent="0.2">
      <c r="C839" s="514"/>
      <c r="E839" s="514"/>
      <c r="F839" s="514"/>
      <c r="G839" s="514"/>
      <c r="H839" s="514"/>
      <c r="I839" s="514"/>
      <c r="J839" s="514"/>
      <c r="K839" s="514"/>
      <c r="L839" s="514"/>
      <c r="M839" s="514"/>
      <c r="N839" s="514"/>
    </row>
    <row r="840" spans="3:14" x14ac:dyDescent="0.2">
      <c r="C840" s="514"/>
      <c r="E840" s="514"/>
      <c r="F840" s="514"/>
      <c r="G840" s="514"/>
      <c r="H840" s="514"/>
      <c r="I840" s="514"/>
      <c r="J840" s="514"/>
      <c r="K840" s="514"/>
      <c r="L840" s="514"/>
      <c r="M840" s="514"/>
      <c r="N840" s="514"/>
    </row>
    <row r="841" spans="3:14" x14ac:dyDescent="0.2">
      <c r="C841" s="514"/>
      <c r="E841" s="514"/>
      <c r="F841" s="514"/>
      <c r="G841" s="514"/>
      <c r="H841" s="514"/>
      <c r="I841" s="514"/>
      <c r="J841" s="514"/>
      <c r="K841" s="514"/>
      <c r="L841" s="514"/>
      <c r="M841" s="514"/>
      <c r="N841" s="514"/>
    </row>
    <row r="842" spans="3:14" x14ac:dyDescent="0.2">
      <c r="C842" s="514"/>
      <c r="E842" s="514"/>
      <c r="F842" s="514"/>
      <c r="G842" s="514"/>
      <c r="H842" s="514"/>
      <c r="I842" s="514"/>
      <c r="J842" s="514"/>
      <c r="K842" s="514"/>
      <c r="L842" s="514"/>
      <c r="M842" s="514"/>
      <c r="N842" s="514"/>
    </row>
    <row r="843" spans="3:14" x14ac:dyDescent="0.2">
      <c r="C843" s="514"/>
      <c r="E843" s="514"/>
      <c r="F843" s="514"/>
      <c r="G843" s="514"/>
      <c r="H843" s="514"/>
      <c r="I843" s="514"/>
      <c r="J843" s="514"/>
      <c r="K843" s="514"/>
      <c r="L843" s="514"/>
      <c r="M843" s="514"/>
      <c r="N843" s="514"/>
    </row>
    <row r="844" spans="3:14" x14ac:dyDescent="0.2">
      <c r="C844" s="514"/>
      <c r="E844" s="514"/>
      <c r="F844" s="514"/>
      <c r="G844" s="514"/>
      <c r="H844" s="514"/>
      <c r="I844" s="514"/>
      <c r="J844" s="514"/>
      <c r="K844" s="514"/>
      <c r="L844" s="514"/>
      <c r="M844" s="514"/>
      <c r="N844" s="514"/>
    </row>
    <row r="845" spans="3:14" x14ac:dyDescent="0.2">
      <c r="C845" s="514"/>
      <c r="E845" s="514"/>
      <c r="F845" s="514"/>
      <c r="G845" s="514"/>
      <c r="H845" s="514"/>
      <c r="I845" s="514"/>
      <c r="J845" s="514"/>
      <c r="K845" s="514"/>
      <c r="L845" s="514"/>
      <c r="M845" s="514"/>
      <c r="N845" s="514"/>
    </row>
    <row r="846" spans="3:14" x14ac:dyDescent="0.2">
      <c r="C846" s="514"/>
      <c r="E846" s="514"/>
      <c r="F846" s="514"/>
      <c r="G846" s="514"/>
      <c r="H846" s="514"/>
      <c r="I846" s="514"/>
      <c r="J846" s="514"/>
      <c r="K846" s="514"/>
      <c r="L846" s="514"/>
      <c r="M846" s="514"/>
      <c r="N846" s="514"/>
    </row>
    <row r="847" spans="3:14" x14ac:dyDescent="0.2">
      <c r="C847" s="514"/>
      <c r="E847" s="514"/>
      <c r="F847" s="514"/>
      <c r="G847" s="514"/>
      <c r="H847" s="514"/>
      <c r="I847" s="514"/>
      <c r="J847" s="514"/>
      <c r="K847" s="514"/>
      <c r="L847" s="514"/>
      <c r="M847" s="514"/>
      <c r="N847" s="514"/>
    </row>
    <row r="848" spans="3:14" x14ac:dyDescent="0.2">
      <c r="C848" s="514"/>
      <c r="E848" s="514"/>
      <c r="F848" s="514"/>
      <c r="G848" s="514"/>
      <c r="H848" s="514"/>
      <c r="I848" s="514"/>
      <c r="J848" s="514"/>
      <c r="K848" s="514"/>
      <c r="L848" s="514"/>
      <c r="M848" s="514"/>
      <c r="N848" s="514"/>
    </row>
    <row r="849" spans="3:14" x14ac:dyDescent="0.2">
      <c r="C849" s="514"/>
      <c r="E849" s="514"/>
      <c r="F849" s="514"/>
      <c r="G849" s="514"/>
      <c r="H849" s="514"/>
      <c r="I849" s="514"/>
      <c r="J849" s="514"/>
      <c r="K849" s="514"/>
      <c r="L849" s="514"/>
      <c r="M849" s="514"/>
      <c r="N849" s="514"/>
    </row>
    <row r="850" spans="3:14" x14ac:dyDescent="0.2">
      <c r="C850" s="514"/>
      <c r="E850" s="514"/>
      <c r="F850" s="514"/>
      <c r="G850" s="514"/>
      <c r="H850" s="514"/>
      <c r="I850" s="514"/>
      <c r="J850" s="514"/>
      <c r="K850" s="514"/>
      <c r="L850" s="514"/>
      <c r="M850" s="514"/>
      <c r="N850" s="514"/>
    </row>
    <row r="851" spans="3:14" x14ac:dyDescent="0.2">
      <c r="C851" s="514"/>
      <c r="E851" s="514"/>
      <c r="F851" s="514"/>
      <c r="G851" s="514"/>
      <c r="H851" s="514"/>
      <c r="I851" s="514"/>
      <c r="J851" s="514"/>
      <c r="K851" s="514"/>
      <c r="L851" s="514"/>
      <c r="M851" s="514"/>
      <c r="N851" s="514"/>
    </row>
    <row r="852" spans="3:14" x14ac:dyDescent="0.2">
      <c r="C852" s="514"/>
      <c r="E852" s="514"/>
      <c r="F852" s="514"/>
      <c r="G852" s="514"/>
      <c r="H852" s="514"/>
      <c r="I852" s="514"/>
      <c r="J852" s="514"/>
      <c r="K852" s="514"/>
      <c r="L852" s="514"/>
      <c r="M852" s="514"/>
      <c r="N852" s="514"/>
    </row>
    <row r="853" spans="3:14" x14ac:dyDescent="0.2">
      <c r="C853" s="514"/>
      <c r="E853" s="514"/>
      <c r="F853" s="514"/>
      <c r="G853" s="514"/>
      <c r="H853" s="514"/>
      <c r="I853" s="514"/>
      <c r="J853" s="514"/>
      <c r="K853" s="514"/>
      <c r="L853" s="514"/>
      <c r="M853" s="514"/>
      <c r="N853" s="514"/>
    </row>
    <row r="854" spans="3:14" x14ac:dyDescent="0.2">
      <c r="C854" s="514"/>
      <c r="E854" s="514"/>
      <c r="F854" s="514"/>
      <c r="G854" s="514"/>
      <c r="H854" s="514"/>
      <c r="I854" s="514"/>
      <c r="J854" s="514"/>
      <c r="K854" s="514"/>
      <c r="L854" s="514"/>
      <c r="M854" s="514"/>
      <c r="N854" s="514"/>
    </row>
    <row r="855" spans="3:14" x14ac:dyDescent="0.2">
      <c r="C855" s="514"/>
      <c r="E855" s="514"/>
      <c r="F855" s="514"/>
      <c r="G855" s="514"/>
      <c r="H855" s="514"/>
      <c r="I855" s="514"/>
      <c r="J855" s="514"/>
      <c r="K855" s="514"/>
      <c r="L855" s="514"/>
      <c r="M855" s="514"/>
      <c r="N855" s="514"/>
    </row>
    <row r="856" spans="3:14" x14ac:dyDescent="0.2">
      <c r="C856" s="514"/>
      <c r="E856" s="514"/>
      <c r="F856" s="514"/>
      <c r="G856" s="514"/>
      <c r="H856" s="514"/>
      <c r="I856" s="514"/>
      <c r="J856" s="514"/>
      <c r="K856" s="514"/>
      <c r="L856" s="514"/>
      <c r="M856" s="514"/>
      <c r="N856" s="514"/>
    </row>
    <row r="857" spans="3:14" x14ac:dyDescent="0.2">
      <c r="C857" s="514"/>
      <c r="E857" s="514"/>
      <c r="F857" s="514"/>
      <c r="G857" s="514"/>
      <c r="H857" s="514"/>
      <c r="I857" s="514"/>
      <c r="J857" s="514"/>
      <c r="K857" s="514"/>
      <c r="L857" s="514"/>
      <c r="M857" s="514"/>
      <c r="N857" s="514"/>
    </row>
    <row r="858" spans="3:14" x14ac:dyDescent="0.2">
      <c r="C858" s="514"/>
      <c r="E858" s="514"/>
      <c r="F858" s="514"/>
      <c r="G858" s="514"/>
      <c r="H858" s="514"/>
      <c r="I858" s="514"/>
      <c r="J858" s="514"/>
      <c r="K858" s="514"/>
      <c r="L858" s="514"/>
      <c r="M858" s="514"/>
      <c r="N858" s="514"/>
    </row>
    <row r="859" spans="3:14" x14ac:dyDescent="0.2">
      <c r="C859" s="514"/>
      <c r="E859" s="514"/>
      <c r="F859" s="514"/>
      <c r="G859" s="514"/>
      <c r="H859" s="514"/>
      <c r="I859" s="514"/>
      <c r="J859" s="514"/>
      <c r="K859" s="514"/>
      <c r="L859" s="514"/>
      <c r="M859" s="514"/>
      <c r="N859" s="514"/>
    </row>
    <row r="860" spans="3:14" x14ac:dyDescent="0.2">
      <c r="C860" s="514"/>
      <c r="E860" s="514"/>
      <c r="F860" s="514"/>
      <c r="G860" s="514"/>
      <c r="H860" s="514"/>
      <c r="I860" s="514"/>
      <c r="J860" s="514"/>
      <c r="K860" s="514"/>
      <c r="L860" s="514"/>
      <c r="M860" s="514"/>
      <c r="N860" s="514"/>
    </row>
    <row r="861" spans="3:14" x14ac:dyDescent="0.2">
      <c r="C861" s="514"/>
      <c r="E861" s="514"/>
      <c r="F861" s="514"/>
      <c r="G861" s="514"/>
      <c r="H861" s="514"/>
      <c r="I861" s="514"/>
      <c r="J861" s="514"/>
      <c r="K861" s="514"/>
      <c r="L861" s="514"/>
      <c r="M861" s="514"/>
      <c r="N861" s="514"/>
    </row>
    <row r="862" spans="3:14" x14ac:dyDescent="0.2">
      <c r="C862" s="514"/>
      <c r="E862" s="514"/>
      <c r="F862" s="514"/>
      <c r="G862" s="514"/>
      <c r="H862" s="514"/>
      <c r="I862" s="514"/>
      <c r="J862" s="514"/>
      <c r="K862" s="514"/>
      <c r="L862" s="514"/>
      <c r="M862" s="514"/>
      <c r="N862" s="514"/>
    </row>
    <row r="863" spans="3:14" x14ac:dyDescent="0.2">
      <c r="C863" s="514"/>
      <c r="E863" s="514"/>
      <c r="F863" s="514"/>
      <c r="G863" s="514"/>
      <c r="H863" s="514"/>
      <c r="I863" s="514"/>
      <c r="J863" s="514"/>
      <c r="K863" s="514"/>
      <c r="L863" s="514"/>
      <c r="M863" s="514"/>
      <c r="N863" s="514"/>
    </row>
    <row r="864" spans="3:14" x14ac:dyDescent="0.2">
      <c r="C864" s="514"/>
      <c r="E864" s="514"/>
      <c r="F864" s="514"/>
      <c r="G864" s="514"/>
      <c r="H864" s="514"/>
      <c r="I864" s="514"/>
      <c r="J864" s="514"/>
      <c r="K864" s="514"/>
      <c r="L864" s="514"/>
      <c r="M864" s="514"/>
      <c r="N864" s="514"/>
    </row>
    <row r="865" spans="3:14" x14ac:dyDescent="0.2">
      <c r="C865" s="514"/>
      <c r="E865" s="514"/>
      <c r="F865" s="514"/>
      <c r="G865" s="514"/>
      <c r="H865" s="514"/>
      <c r="I865" s="514"/>
      <c r="J865" s="514"/>
      <c r="K865" s="514"/>
      <c r="L865" s="514"/>
      <c r="M865" s="514"/>
      <c r="N865" s="514"/>
    </row>
    <row r="866" spans="3:14" x14ac:dyDescent="0.2">
      <c r="C866" s="514"/>
      <c r="E866" s="514"/>
      <c r="F866" s="514"/>
      <c r="G866" s="514"/>
      <c r="H866" s="514"/>
      <c r="I866" s="514"/>
      <c r="J866" s="514"/>
      <c r="K866" s="514"/>
      <c r="L866" s="514"/>
      <c r="M866" s="514"/>
      <c r="N866" s="514"/>
    </row>
    <row r="867" spans="3:14" x14ac:dyDescent="0.2">
      <c r="C867" s="514"/>
      <c r="E867" s="514"/>
      <c r="F867" s="514"/>
      <c r="G867" s="514"/>
      <c r="H867" s="514"/>
      <c r="I867" s="514"/>
      <c r="J867" s="514"/>
      <c r="K867" s="514"/>
      <c r="L867" s="514"/>
      <c r="M867" s="514"/>
      <c r="N867" s="514"/>
    </row>
    <row r="868" spans="3:14" x14ac:dyDescent="0.2">
      <c r="C868" s="514"/>
      <c r="E868" s="514"/>
      <c r="F868" s="514"/>
      <c r="G868" s="514"/>
      <c r="H868" s="514"/>
      <c r="I868" s="514"/>
      <c r="J868" s="514"/>
      <c r="K868" s="514"/>
      <c r="L868" s="514"/>
      <c r="M868" s="514"/>
      <c r="N868" s="514"/>
    </row>
    <row r="869" spans="3:14" x14ac:dyDescent="0.2">
      <c r="C869" s="514"/>
      <c r="E869" s="514"/>
      <c r="F869" s="514"/>
      <c r="G869" s="514"/>
      <c r="H869" s="514"/>
      <c r="I869" s="514"/>
      <c r="J869" s="514"/>
      <c r="K869" s="514"/>
      <c r="L869" s="514"/>
      <c r="M869" s="514"/>
      <c r="N869" s="514"/>
    </row>
    <row r="870" spans="3:14" x14ac:dyDescent="0.2">
      <c r="C870" s="514"/>
      <c r="E870" s="514"/>
      <c r="F870" s="514"/>
      <c r="G870" s="514"/>
      <c r="H870" s="514"/>
      <c r="I870" s="514"/>
      <c r="J870" s="514"/>
      <c r="K870" s="514"/>
      <c r="L870" s="514"/>
      <c r="M870" s="514"/>
      <c r="N870" s="514"/>
    </row>
    <row r="871" spans="3:14" x14ac:dyDescent="0.2">
      <c r="C871" s="514"/>
      <c r="E871" s="514"/>
      <c r="F871" s="514"/>
      <c r="G871" s="514"/>
      <c r="H871" s="514"/>
      <c r="I871" s="514"/>
      <c r="J871" s="514"/>
      <c r="K871" s="514"/>
      <c r="L871" s="514"/>
      <c r="M871" s="514"/>
      <c r="N871" s="514"/>
    </row>
    <row r="872" spans="3:14" x14ac:dyDescent="0.2">
      <c r="C872" s="514"/>
      <c r="E872" s="514"/>
      <c r="F872" s="514"/>
      <c r="G872" s="514"/>
      <c r="H872" s="514"/>
      <c r="I872" s="514"/>
      <c r="J872" s="514"/>
      <c r="K872" s="514"/>
      <c r="L872" s="514"/>
      <c r="M872" s="514"/>
      <c r="N872" s="514"/>
    </row>
    <row r="873" spans="3:14" x14ac:dyDescent="0.2">
      <c r="C873" s="514"/>
      <c r="E873" s="514"/>
      <c r="F873" s="514"/>
      <c r="G873" s="514"/>
      <c r="H873" s="514"/>
      <c r="I873" s="514"/>
      <c r="J873" s="514"/>
      <c r="K873" s="514"/>
      <c r="L873" s="514"/>
      <c r="M873" s="514"/>
      <c r="N873" s="514"/>
    </row>
    <row r="874" spans="3:14" x14ac:dyDescent="0.2">
      <c r="C874" s="514"/>
      <c r="E874" s="514"/>
      <c r="F874" s="514"/>
      <c r="G874" s="514"/>
      <c r="H874" s="514"/>
      <c r="I874" s="514"/>
      <c r="J874" s="514"/>
      <c r="K874" s="514"/>
      <c r="L874" s="514"/>
      <c r="M874" s="514"/>
      <c r="N874" s="514"/>
    </row>
    <row r="875" spans="3:14" x14ac:dyDescent="0.2">
      <c r="C875" s="514"/>
      <c r="E875" s="514"/>
      <c r="F875" s="514"/>
      <c r="G875" s="514"/>
      <c r="H875" s="514"/>
      <c r="I875" s="514"/>
      <c r="J875" s="514"/>
      <c r="K875" s="514"/>
      <c r="L875" s="514"/>
      <c r="M875" s="514"/>
      <c r="N875" s="514"/>
    </row>
    <row r="876" spans="3:14" x14ac:dyDescent="0.2">
      <c r="C876" s="514"/>
      <c r="E876" s="514"/>
      <c r="F876" s="514"/>
      <c r="G876" s="514"/>
      <c r="H876" s="514"/>
      <c r="I876" s="514"/>
      <c r="J876" s="514"/>
      <c r="K876" s="514"/>
      <c r="L876" s="514"/>
      <c r="M876" s="514"/>
      <c r="N876" s="514"/>
    </row>
    <row r="877" spans="3:14" x14ac:dyDescent="0.2">
      <c r="C877" s="514"/>
      <c r="E877" s="514"/>
      <c r="F877" s="514"/>
      <c r="G877" s="514"/>
      <c r="H877" s="514"/>
      <c r="I877" s="514"/>
      <c r="J877" s="514"/>
      <c r="K877" s="514"/>
      <c r="L877" s="514"/>
      <c r="M877" s="514"/>
      <c r="N877" s="514"/>
    </row>
    <row r="878" spans="3:14" x14ac:dyDescent="0.2">
      <c r="C878" s="514"/>
      <c r="E878" s="514"/>
      <c r="F878" s="514"/>
      <c r="G878" s="514"/>
      <c r="H878" s="514"/>
      <c r="I878" s="514"/>
      <c r="J878" s="514"/>
      <c r="K878" s="514"/>
      <c r="L878" s="514"/>
      <c r="M878" s="514"/>
      <c r="N878" s="514"/>
    </row>
    <row r="879" spans="3:14" x14ac:dyDescent="0.2">
      <c r="C879" s="514"/>
      <c r="E879" s="514"/>
      <c r="F879" s="514"/>
      <c r="G879" s="514"/>
      <c r="H879" s="514"/>
      <c r="I879" s="514"/>
      <c r="J879" s="514"/>
      <c r="K879" s="514"/>
      <c r="L879" s="514"/>
      <c r="M879" s="514"/>
      <c r="N879" s="514"/>
    </row>
    <row r="880" spans="3:14" x14ac:dyDescent="0.2">
      <c r="C880" s="514"/>
      <c r="E880" s="514"/>
      <c r="F880" s="514"/>
      <c r="G880" s="514"/>
      <c r="H880" s="514"/>
      <c r="I880" s="514"/>
      <c r="J880" s="514"/>
      <c r="K880" s="514"/>
      <c r="L880" s="514"/>
      <c r="M880" s="514"/>
      <c r="N880" s="514"/>
    </row>
    <row r="881" spans="3:14" x14ac:dyDescent="0.2">
      <c r="C881" s="514"/>
      <c r="E881" s="514"/>
      <c r="F881" s="514"/>
      <c r="G881" s="514"/>
      <c r="H881" s="514"/>
      <c r="I881" s="514"/>
      <c r="J881" s="514"/>
      <c r="K881" s="514"/>
      <c r="L881" s="514"/>
      <c r="M881" s="514"/>
      <c r="N881" s="514"/>
    </row>
    <row r="882" spans="3:14" x14ac:dyDescent="0.2">
      <c r="C882" s="514"/>
      <c r="E882" s="514"/>
      <c r="F882" s="514"/>
      <c r="G882" s="514"/>
      <c r="H882" s="514"/>
      <c r="I882" s="514"/>
      <c r="J882" s="514"/>
      <c r="K882" s="514"/>
      <c r="L882" s="514"/>
      <c r="M882" s="514"/>
      <c r="N882" s="514"/>
    </row>
    <row r="883" spans="3:14" x14ac:dyDescent="0.2">
      <c r="C883" s="514"/>
      <c r="E883" s="514"/>
      <c r="F883" s="514"/>
      <c r="G883" s="514"/>
      <c r="H883" s="514"/>
      <c r="I883" s="514"/>
      <c r="J883" s="514"/>
      <c r="K883" s="514"/>
      <c r="L883" s="514"/>
      <c r="M883" s="514"/>
      <c r="N883" s="514"/>
    </row>
    <row r="884" spans="3:14" x14ac:dyDescent="0.2">
      <c r="C884" s="514"/>
      <c r="E884" s="514"/>
      <c r="F884" s="514"/>
      <c r="G884" s="514"/>
      <c r="H884" s="514"/>
      <c r="I884" s="514"/>
      <c r="J884" s="514"/>
      <c r="K884" s="514"/>
      <c r="L884" s="514"/>
      <c r="M884" s="514"/>
      <c r="N884" s="514"/>
    </row>
    <row r="885" spans="3:14" x14ac:dyDescent="0.2">
      <c r="C885" s="514"/>
      <c r="E885" s="514"/>
      <c r="F885" s="514"/>
      <c r="G885" s="514"/>
      <c r="H885" s="514"/>
      <c r="I885" s="514"/>
      <c r="J885" s="514"/>
      <c r="K885" s="514"/>
      <c r="L885" s="514"/>
      <c r="M885" s="514"/>
      <c r="N885" s="514"/>
    </row>
    <row r="886" spans="3:14" x14ac:dyDescent="0.2">
      <c r="C886" s="514"/>
      <c r="E886" s="514"/>
      <c r="F886" s="514"/>
      <c r="G886" s="514"/>
      <c r="H886" s="514"/>
      <c r="I886" s="514"/>
      <c r="J886" s="514"/>
      <c r="K886" s="514"/>
      <c r="L886" s="514"/>
      <c r="M886" s="514"/>
      <c r="N886" s="514"/>
    </row>
    <row r="887" spans="3:14" x14ac:dyDescent="0.2">
      <c r="C887" s="514"/>
      <c r="E887" s="514"/>
      <c r="F887" s="514"/>
      <c r="G887" s="514"/>
      <c r="H887" s="514"/>
      <c r="I887" s="514"/>
      <c r="J887" s="514"/>
      <c r="K887" s="514"/>
      <c r="L887" s="514"/>
      <c r="M887" s="514"/>
      <c r="N887" s="514"/>
    </row>
    <row r="888" spans="3:14" x14ac:dyDescent="0.2">
      <c r="C888" s="514"/>
      <c r="E888" s="514"/>
      <c r="F888" s="514"/>
      <c r="G888" s="514"/>
      <c r="H888" s="514"/>
      <c r="I888" s="514"/>
      <c r="J888" s="514"/>
      <c r="K888" s="514"/>
      <c r="L888" s="514"/>
      <c r="M888" s="514"/>
      <c r="N888" s="514"/>
    </row>
    <row r="889" spans="3:14" x14ac:dyDescent="0.2">
      <c r="C889" s="514"/>
      <c r="E889" s="514"/>
      <c r="F889" s="514"/>
      <c r="G889" s="514"/>
      <c r="H889" s="514"/>
      <c r="I889" s="514"/>
      <c r="J889" s="514"/>
      <c r="K889" s="514"/>
      <c r="L889" s="514"/>
      <c r="M889" s="514"/>
      <c r="N889" s="514"/>
    </row>
    <row r="890" spans="3:14" x14ac:dyDescent="0.2">
      <c r="C890" s="514"/>
      <c r="E890" s="514"/>
      <c r="F890" s="514"/>
      <c r="G890" s="514"/>
      <c r="H890" s="514"/>
      <c r="I890" s="514"/>
      <c r="J890" s="514"/>
      <c r="K890" s="514"/>
      <c r="L890" s="514"/>
      <c r="M890" s="514"/>
      <c r="N890" s="514"/>
    </row>
    <row r="891" spans="3:14" x14ac:dyDescent="0.2">
      <c r="C891" s="514"/>
      <c r="E891" s="514"/>
      <c r="F891" s="514"/>
      <c r="G891" s="514"/>
      <c r="H891" s="514"/>
      <c r="I891" s="514"/>
      <c r="J891" s="514"/>
      <c r="K891" s="514"/>
      <c r="L891" s="514"/>
      <c r="M891" s="514"/>
      <c r="N891" s="514"/>
    </row>
    <row r="892" spans="3:14" x14ac:dyDescent="0.2">
      <c r="C892" s="514"/>
      <c r="E892" s="514"/>
      <c r="F892" s="514"/>
      <c r="G892" s="514"/>
      <c r="H892" s="514"/>
      <c r="I892" s="514"/>
      <c r="J892" s="514"/>
      <c r="K892" s="514"/>
      <c r="L892" s="514"/>
      <c r="M892" s="514"/>
      <c r="N892" s="514"/>
    </row>
    <row r="893" spans="3:14" x14ac:dyDescent="0.2">
      <c r="C893" s="514"/>
      <c r="E893" s="514"/>
      <c r="F893" s="514"/>
      <c r="G893" s="514"/>
      <c r="H893" s="514"/>
      <c r="I893" s="514"/>
      <c r="J893" s="514"/>
      <c r="K893" s="514"/>
      <c r="L893" s="514"/>
      <c r="M893" s="514"/>
      <c r="N893" s="514"/>
    </row>
    <row r="894" spans="3:14" x14ac:dyDescent="0.2">
      <c r="C894" s="514"/>
      <c r="E894" s="514"/>
      <c r="F894" s="514"/>
      <c r="G894" s="514"/>
      <c r="H894" s="514"/>
      <c r="I894" s="514"/>
      <c r="J894" s="514"/>
      <c r="K894" s="514"/>
      <c r="L894" s="514"/>
      <c r="M894" s="514"/>
      <c r="N894" s="514"/>
    </row>
    <row r="895" spans="3:14" x14ac:dyDescent="0.2">
      <c r="C895" s="514"/>
      <c r="E895" s="514"/>
      <c r="F895" s="514"/>
      <c r="G895" s="514"/>
      <c r="H895" s="514"/>
      <c r="I895" s="514"/>
      <c r="J895" s="514"/>
      <c r="K895" s="514"/>
      <c r="L895" s="514"/>
      <c r="M895" s="514"/>
      <c r="N895" s="514"/>
    </row>
    <row r="896" spans="3:14" x14ac:dyDescent="0.2">
      <c r="C896" s="514"/>
      <c r="E896" s="514"/>
      <c r="F896" s="514"/>
      <c r="G896" s="514"/>
      <c r="H896" s="514"/>
      <c r="I896" s="514"/>
      <c r="J896" s="514"/>
      <c r="K896" s="514"/>
      <c r="L896" s="514"/>
      <c r="M896" s="514"/>
      <c r="N896" s="514"/>
    </row>
    <row r="897" spans="3:14" x14ac:dyDescent="0.2">
      <c r="C897" s="514"/>
      <c r="E897" s="514"/>
      <c r="F897" s="514"/>
      <c r="G897" s="514"/>
      <c r="H897" s="514"/>
      <c r="I897" s="514"/>
      <c r="J897" s="514"/>
      <c r="K897" s="514"/>
      <c r="L897" s="514"/>
      <c r="M897" s="514"/>
      <c r="N897" s="514"/>
    </row>
    <row r="898" spans="3:14" x14ac:dyDescent="0.2">
      <c r="C898" s="514"/>
      <c r="E898" s="514"/>
      <c r="F898" s="514"/>
      <c r="G898" s="514"/>
      <c r="H898" s="514"/>
      <c r="I898" s="514"/>
      <c r="J898" s="514"/>
      <c r="K898" s="514"/>
      <c r="L898" s="514"/>
      <c r="M898" s="514"/>
      <c r="N898" s="514"/>
    </row>
    <row r="899" spans="3:14" x14ac:dyDescent="0.2">
      <c r="C899" s="514"/>
      <c r="E899" s="514"/>
      <c r="F899" s="514"/>
      <c r="G899" s="514"/>
      <c r="H899" s="514"/>
      <c r="I899" s="514"/>
      <c r="J899" s="514"/>
      <c r="K899" s="514"/>
      <c r="L899" s="514"/>
      <c r="M899" s="514"/>
      <c r="N899" s="514"/>
    </row>
    <row r="900" spans="3:14" x14ac:dyDescent="0.2">
      <c r="C900" s="514"/>
      <c r="E900" s="514"/>
      <c r="F900" s="514"/>
      <c r="G900" s="514"/>
      <c r="H900" s="514"/>
      <c r="I900" s="514"/>
      <c r="J900" s="514"/>
      <c r="K900" s="514"/>
      <c r="L900" s="514"/>
      <c r="M900" s="514"/>
      <c r="N900" s="514"/>
    </row>
    <row r="901" spans="3:14" x14ac:dyDescent="0.2">
      <c r="C901" s="514"/>
      <c r="E901" s="514"/>
      <c r="F901" s="514"/>
      <c r="G901" s="514"/>
      <c r="H901" s="514"/>
      <c r="I901" s="514"/>
      <c r="J901" s="514"/>
      <c r="K901" s="514"/>
      <c r="L901" s="514"/>
      <c r="M901" s="514"/>
      <c r="N901" s="514"/>
    </row>
    <row r="902" spans="3:14" x14ac:dyDescent="0.2">
      <c r="C902" s="514"/>
      <c r="E902" s="514"/>
      <c r="F902" s="514"/>
      <c r="G902" s="514"/>
      <c r="H902" s="514"/>
      <c r="I902" s="514"/>
      <c r="J902" s="514"/>
      <c r="K902" s="514"/>
      <c r="L902" s="514"/>
      <c r="M902" s="514"/>
      <c r="N902" s="514"/>
    </row>
    <row r="903" spans="3:14" x14ac:dyDescent="0.2">
      <c r="C903" s="514"/>
      <c r="E903" s="514"/>
      <c r="F903" s="514"/>
      <c r="G903" s="514"/>
      <c r="H903" s="514"/>
      <c r="I903" s="514"/>
      <c r="J903" s="514"/>
      <c r="K903" s="514"/>
      <c r="L903" s="514"/>
      <c r="M903" s="514"/>
      <c r="N903" s="514"/>
    </row>
    <row r="904" spans="3:14" x14ac:dyDescent="0.2">
      <c r="C904" s="514"/>
      <c r="E904" s="514"/>
      <c r="F904" s="514"/>
      <c r="G904" s="514"/>
      <c r="H904" s="514"/>
      <c r="I904" s="514"/>
      <c r="J904" s="514"/>
      <c r="K904" s="514"/>
      <c r="L904" s="514"/>
      <c r="M904" s="514"/>
      <c r="N904" s="514"/>
    </row>
    <row r="905" spans="3:14" x14ac:dyDescent="0.2">
      <c r="C905" s="514"/>
      <c r="E905" s="514"/>
      <c r="F905" s="514"/>
      <c r="G905" s="514"/>
      <c r="H905" s="514"/>
      <c r="I905" s="514"/>
      <c r="J905" s="514"/>
      <c r="K905" s="514"/>
      <c r="L905" s="514"/>
      <c r="M905" s="514"/>
      <c r="N905" s="514"/>
    </row>
    <row r="906" spans="3:14" x14ac:dyDescent="0.2">
      <c r="C906" s="514"/>
      <c r="E906" s="514"/>
      <c r="F906" s="514"/>
      <c r="G906" s="514"/>
      <c r="H906" s="514"/>
      <c r="I906" s="514"/>
      <c r="J906" s="514"/>
      <c r="K906" s="514"/>
      <c r="L906" s="514"/>
      <c r="M906" s="514"/>
      <c r="N906" s="514"/>
    </row>
    <row r="907" spans="3:14" x14ac:dyDescent="0.2">
      <c r="C907" s="514"/>
      <c r="E907" s="514"/>
      <c r="F907" s="514"/>
      <c r="G907" s="514"/>
      <c r="H907" s="514"/>
      <c r="I907" s="514"/>
      <c r="J907" s="514"/>
      <c r="K907" s="514"/>
      <c r="L907" s="514"/>
      <c r="M907" s="514"/>
      <c r="N907" s="514"/>
    </row>
    <row r="908" spans="3:14" x14ac:dyDescent="0.2">
      <c r="C908" s="514"/>
      <c r="E908" s="514"/>
      <c r="F908" s="514"/>
      <c r="G908" s="514"/>
      <c r="H908" s="514"/>
      <c r="I908" s="514"/>
      <c r="J908" s="514"/>
      <c r="K908" s="514"/>
      <c r="L908" s="514"/>
      <c r="M908" s="514"/>
      <c r="N908" s="514"/>
    </row>
    <row r="909" spans="3:14" x14ac:dyDescent="0.2">
      <c r="C909" s="514"/>
      <c r="E909" s="514"/>
      <c r="F909" s="514"/>
      <c r="G909" s="514"/>
      <c r="H909" s="514"/>
      <c r="I909" s="514"/>
      <c r="J909" s="514"/>
      <c r="K909" s="514"/>
      <c r="L909" s="514"/>
      <c r="M909" s="514"/>
      <c r="N909" s="514"/>
    </row>
    <row r="910" spans="3:14" x14ac:dyDescent="0.2">
      <c r="C910" s="514"/>
      <c r="E910" s="514"/>
      <c r="F910" s="514"/>
      <c r="G910" s="514"/>
      <c r="H910" s="514"/>
      <c r="I910" s="514"/>
      <c r="J910" s="514"/>
      <c r="K910" s="514"/>
      <c r="L910" s="514"/>
      <c r="M910" s="514"/>
      <c r="N910" s="514"/>
    </row>
    <row r="911" spans="3:14" x14ac:dyDescent="0.2">
      <c r="C911" s="514"/>
      <c r="E911" s="514"/>
      <c r="F911" s="514"/>
      <c r="G911" s="514"/>
      <c r="H911" s="514"/>
      <c r="I911" s="514"/>
      <c r="J911" s="514"/>
      <c r="K911" s="514"/>
      <c r="L911" s="514"/>
      <c r="M911" s="514"/>
      <c r="N911" s="514"/>
    </row>
    <row r="912" spans="3:14" x14ac:dyDescent="0.2">
      <c r="C912" s="514"/>
      <c r="E912" s="514"/>
      <c r="F912" s="514"/>
      <c r="G912" s="514"/>
      <c r="H912" s="514"/>
      <c r="I912" s="514"/>
      <c r="J912" s="514"/>
      <c r="K912" s="514"/>
      <c r="L912" s="514"/>
      <c r="M912" s="514"/>
      <c r="N912" s="514"/>
    </row>
    <row r="913" spans="3:14" x14ac:dyDescent="0.2">
      <c r="C913" s="514"/>
      <c r="E913" s="514"/>
      <c r="F913" s="514"/>
      <c r="G913" s="514"/>
      <c r="H913" s="514"/>
      <c r="I913" s="514"/>
      <c r="J913" s="514"/>
      <c r="K913" s="514"/>
      <c r="L913" s="514"/>
      <c r="M913" s="514"/>
      <c r="N913" s="514"/>
    </row>
    <row r="914" spans="3:14" x14ac:dyDescent="0.2">
      <c r="C914" s="514"/>
      <c r="E914" s="514"/>
      <c r="F914" s="514"/>
      <c r="G914" s="514"/>
      <c r="H914" s="514"/>
      <c r="I914" s="514"/>
      <c r="J914" s="514"/>
      <c r="K914" s="514"/>
      <c r="L914" s="514"/>
      <c r="M914" s="514"/>
      <c r="N914" s="514"/>
    </row>
    <row r="915" spans="3:14" x14ac:dyDescent="0.2">
      <c r="C915" s="514"/>
      <c r="E915" s="514"/>
      <c r="F915" s="514"/>
      <c r="G915" s="514"/>
      <c r="H915" s="514"/>
      <c r="I915" s="514"/>
      <c r="J915" s="514"/>
      <c r="K915" s="514"/>
      <c r="L915" s="514"/>
      <c r="M915" s="514"/>
      <c r="N915" s="514"/>
    </row>
    <row r="916" spans="3:14" x14ac:dyDescent="0.2">
      <c r="C916" s="514"/>
      <c r="E916" s="514"/>
      <c r="F916" s="514"/>
      <c r="G916" s="514"/>
      <c r="H916" s="514"/>
      <c r="I916" s="514"/>
      <c r="J916" s="514"/>
      <c r="K916" s="514"/>
      <c r="L916" s="514"/>
      <c r="M916" s="514"/>
      <c r="N916" s="514"/>
    </row>
    <row r="917" spans="3:14" x14ac:dyDescent="0.2">
      <c r="C917" s="514"/>
      <c r="E917" s="514"/>
      <c r="F917" s="514"/>
      <c r="G917" s="514"/>
      <c r="H917" s="514"/>
      <c r="I917" s="514"/>
      <c r="J917" s="514"/>
      <c r="K917" s="514"/>
      <c r="L917" s="514"/>
      <c r="M917" s="514"/>
      <c r="N917" s="514"/>
    </row>
    <row r="918" spans="3:14" x14ac:dyDescent="0.2">
      <c r="C918" s="514"/>
      <c r="E918" s="514"/>
      <c r="F918" s="514"/>
      <c r="G918" s="514"/>
      <c r="H918" s="514"/>
      <c r="I918" s="514"/>
      <c r="J918" s="514"/>
      <c r="K918" s="514"/>
      <c r="L918" s="514"/>
      <c r="M918" s="514"/>
      <c r="N918" s="514"/>
    </row>
    <row r="919" spans="3:14" x14ac:dyDescent="0.2">
      <c r="C919" s="514"/>
      <c r="E919" s="514"/>
      <c r="F919" s="514"/>
      <c r="G919" s="514"/>
      <c r="H919" s="514"/>
      <c r="I919" s="514"/>
      <c r="J919" s="514"/>
      <c r="K919" s="514"/>
      <c r="L919" s="514"/>
      <c r="M919" s="514"/>
      <c r="N919" s="514"/>
    </row>
    <row r="920" spans="3:14" x14ac:dyDescent="0.2">
      <c r="C920" s="514"/>
      <c r="E920" s="514"/>
      <c r="F920" s="514"/>
      <c r="G920" s="514"/>
      <c r="H920" s="514"/>
      <c r="I920" s="514"/>
      <c r="J920" s="514"/>
      <c r="K920" s="514"/>
      <c r="L920" s="514"/>
      <c r="M920" s="514"/>
      <c r="N920" s="514"/>
    </row>
    <row r="921" spans="3:14" x14ac:dyDescent="0.2">
      <c r="C921" s="514"/>
      <c r="E921" s="514"/>
      <c r="F921" s="514"/>
      <c r="G921" s="514"/>
      <c r="H921" s="514"/>
      <c r="I921" s="514"/>
      <c r="J921" s="514"/>
      <c r="K921" s="514"/>
      <c r="L921" s="514"/>
      <c r="M921" s="514"/>
      <c r="N921" s="514"/>
    </row>
    <row r="922" spans="3:14" x14ac:dyDescent="0.2">
      <c r="C922" s="514"/>
      <c r="E922" s="514"/>
      <c r="F922" s="514"/>
      <c r="G922" s="514"/>
      <c r="H922" s="514"/>
      <c r="I922" s="514"/>
      <c r="J922" s="514"/>
      <c r="K922" s="514"/>
      <c r="L922" s="514"/>
      <c r="M922" s="514"/>
      <c r="N922" s="514"/>
    </row>
    <row r="923" spans="3:14" x14ac:dyDescent="0.2">
      <c r="C923" s="514"/>
      <c r="E923" s="514"/>
      <c r="F923" s="514"/>
      <c r="G923" s="514"/>
      <c r="H923" s="514"/>
      <c r="I923" s="514"/>
      <c r="J923" s="514"/>
      <c r="K923" s="514"/>
      <c r="L923" s="514"/>
      <c r="M923" s="514"/>
      <c r="N923" s="514"/>
    </row>
    <row r="924" spans="3:14" x14ac:dyDescent="0.2">
      <c r="C924" s="514"/>
      <c r="E924" s="514"/>
      <c r="F924" s="514"/>
      <c r="G924" s="514"/>
      <c r="H924" s="514"/>
      <c r="I924" s="514"/>
      <c r="J924" s="514"/>
      <c r="K924" s="514"/>
      <c r="L924" s="514"/>
      <c r="M924" s="514"/>
      <c r="N924" s="514"/>
    </row>
    <row r="925" spans="3:14" x14ac:dyDescent="0.2">
      <c r="C925" s="514"/>
      <c r="E925" s="514"/>
      <c r="F925" s="514"/>
      <c r="G925" s="514"/>
      <c r="H925" s="514"/>
      <c r="I925" s="514"/>
      <c r="J925" s="514"/>
      <c r="K925" s="514"/>
      <c r="L925" s="514"/>
      <c r="M925" s="514"/>
      <c r="N925" s="514"/>
    </row>
    <row r="926" spans="3:14" x14ac:dyDescent="0.2">
      <c r="C926" s="514"/>
      <c r="E926" s="514"/>
      <c r="F926" s="514"/>
      <c r="G926" s="514"/>
      <c r="H926" s="514"/>
      <c r="I926" s="514"/>
      <c r="J926" s="514"/>
      <c r="K926" s="514"/>
      <c r="L926" s="514"/>
      <c r="M926" s="514"/>
      <c r="N926" s="514"/>
    </row>
    <row r="927" spans="3:14" x14ac:dyDescent="0.2">
      <c r="C927" s="514"/>
      <c r="E927" s="514"/>
      <c r="F927" s="514"/>
      <c r="G927" s="514"/>
      <c r="H927" s="514"/>
      <c r="I927" s="514"/>
      <c r="J927" s="514"/>
      <c r="K927" s="514"/>
      <c r="L927" s="514"/>
      <c r="M927" s="514"/>
      <c r="N927" s="514"/>
    </row>
    <row r="928" spans="3:14" x14ac:dyDescent="0.2">
      <c r="C928" s="514"/>
      <c r="E928" s="514"/>
      <c r="F928" s="514"/>
      <c r="G928" s="514"/>
      <c r="H928" s="514"/>
      <c r="I928" s="514"/>
      <c r="J928" s="514"/>
      <c r="K928" s="514"/>
      <c r="L928" s="514"/>
      <c r="M928" s="514"/>
      <c r="N928" s="514"/>
    </row>
    <row r="929" spans="3:14" x14ac:dyDescent="0.2">
      <c r="C929" s="514"/>
      <c r="E929" s="514"/>
      <c r="F929" s="514"/>
      <c r="G929" s="514"/>
      <c r="H929" s="514"/>
      <c r="I929" s="514"/>
      <c r="J929" s="514"/>
      <c r="K929" s="514"/>
      <c r="L929" s="514"/>
      <c r="M929" s="514"/>
      <c r="N929" s="514"/>
    </row>
    <row r="930" spans="3:14" x14ac:dyDescent="0.2">
      <c r="C930" s="514"/>
      <c r="E930" s="514"/>
      <c r="F930" s="514"/>
      <c r="G930" s="514"/>
      <c r="H930" s="514"/>
      <c r="I930" s="514"/>
      <c r="J930" s="514"/>
      <c r="K930" s="514"/>
      <c r="L930" s="514"/>
      <c r="M930" s="514"/>
      <c r="N930" s="514"/>
    </row>
    <row r="931" spans="3:14" x14ac:dyDescent="0.2">
      <c r="C931" s="514"/>
      <c r="E931" s="514"/>
      <c r="F931" s="514"/>
      <c r="G931" s="514"/>
      <c r="H931" s="514"/>
      <c r="I931" s="514"/>
      <c r="J931" s="514"/>
      <c r="K931" s="514"/>
      <c r="L931" s="514"/>
      <c r="M931" s="514"/>
      <c r="N931" s="514"/>
    </row>
    <row r="932" spans="3:14" x14ac:dyDescent="0.2">
      <c r="C932" s="514"/>
      <c r="E932" s="514"/>
      <c r="F932" s="514"/>
      <c r="G932" s="514"/>
      <c r="H932" s="514"/>
      <c r="I932" s="514"/>
      <c r="J932" s="514"/>
      <c r="K932" s="514"/>
      <c r="L932" s="514"/>
      <c r="M932" s="514"/>
      <c r="N932" s="514"/>
    </row>
    <row r="933" spans="3:14" x14ac:dyDescent="0.2">
      <c r="C933" s="514"/>
      <c r="E933" s="514"/>
      <c r="F933" s="514"/>
      <c r="G933" s="514"/>
      <c r="H933" s="514"/>
      <c r="I933" s="514"/>
      <c r="J933" s="514"/>
      <c r="K933" s="514"/>
      <c r="L933" s="514"/>
      <c r="M933" s="514"/>
      <c r="N933" s="514"/>
    </row>
    <row r="934" spans="3:14" x14ac:dyDescent="0.2">
      <c r="C934" s="514"/>
      <c r="E934" s="514"/>
      <c r="F934" s="514"/>
      <c r="G934" s="514"/>
      <c r="H934" s="514"/>
      <c r="I934" s="514"/>
      <c r="J934" s="514"/>
      <c r="K934" s="514"/>
      <c r="L934" s="514"/>
      <c r="M934" s="514"/>
      <c r="N934" s="514"/>
    </row>
    <row r="935" spans="3:14" x14ac:dyDescent="0.2">
      <c r="C935" s="514"/>
      <c r="E935" s="514"/>
      <c r="F935" s="514"/>
      <c r="G935" s="514"/>
      <c r="H935" s="514"/>
      <c r="I935" s="514"/>
      <c r="J935" s="514"/>
      <c r="K935" s="514"/>
      <c r="L935" s="514"/>
      <c r="M935" s="514"/>
      <c r="N935" s="514"/>
    </row>
    <row r="936" spans="3:14" x14ac:dyDescent="0.2">
      <c r="C936" s="514"/>
      <c r="E936" s="514"/>
      <c r="F936" s="514"/>
      <c r="G936" s="514"/>
      <c r="H936" s="514"/>
      <c r="I936" s="514"/>
      <c r="J936" s="514"/>
      <c r="K936" s="514"/>
      <c r="L936" s="514"/>
      <c r="M936" s="514"/>
      <c r="N936" s="514"/>
    </row>
    <row r="937" spans="3:14" x14ac:dyDescent="0.2">
      <c r="C937" s="514"/>
      <c r="E937" s="514"/>
      <c r="F937" s="514"/>
      <c r="G937" s="514"/>
      <c r="H937" s="514"/>
      <c r="I937" s="514"/>
      <c r="J937" s="514"/>
      <c r="K937" s="514"/>
      <c r="L937" s="514"/>
      <c r="M937" s="514"/>
      <c r="N937" s="514"/>
    </row>
    <row r="938" spans="3:14" x14ac:dyDescent="0.2">
      <c r="C938" s="514"/>
      <c r="E938" s="514"/>
      <c r="F938" s="514"/>
      <c r="G938" s="514"/>
      <c r="H938" s="514"/>
      <c r="I938" s="514"/>
      <c r="J938" s="514"/>
      <c r="K938" s="514"/>
      <c r="L938" s="514"/>
      <c r="M938" s="514"/>
      <c r="N938" s="514"/>
    </row>
    <row r="939" spans="3:14" x14ac:dyDescent="0.2">
      <c r="C939" s="514"/>
      <c r="E939" s="514"/>
      <c r="F939" s="514"/>
      <c r="G939" s="514"/>
      <c r="H939" s="514"/>
      <c r="I939" s="514"/>
      <c r="J939" s="514"/>
      <c r="K939" s="514"/>
      <c r="L939" s="514"/>
      <c r="M939" s="514"/>
      <c r="N939" s="514"/>
    </row>
    <row r="940" spans="3:14" x14ac:dyDescent="0.2">
      <c r="C940" s="514"/>
      <c r="E940" s="514"/>
      <c r="F940" s="514"/>
      <c r="G940" s="514"/>
      <c r="H940" s="514"/>
      <c r="I940" s="514"/>
      <c r="J940" s="514"/>
      <c r="K940" s="514"/>
      <c r="L940" s="514"/>
      <c r="M940" s="514"/>
      <c r="N940" s="514"/>
    </row>
    <row r="941" spans="3:14" x14ac:dyDescent="0.2">
      <c r="C941" s="514"/>
      <c r="E941" s="514"/>
      <c r="F941" s="514"/>
      <c r="G941" s="514"/>
      <c r="H941" s="514"/>
      <c r="I941" s="514"/>
      <c r="J941" s="514"/>
      <c r="K941" s="514"/>
      <c r="L941" s="514"/>
      <c r="M941" s="514"/>
      <c r="N941" s="514"/>
    </row>
    <row r="942" spans="3:14" x14ac:dyDescent="0.2">
      <c r="C942" s="514"/>
      <c r="E942" s="514"/>
      <c r="F942" s="514"/>
      <c r="G942" s="514"/>
      <c r="H942" s="514"/>
      <c r="I942" s="514"/>
      <c r="J942" s="514"/>
      <c r="K942" s="514"/>
      <c r="L942" s="514"/>
      <c r="M942" s="514"/>
      <c r="N942" s="514"/>
    </row>
    <row r="943" spans="3:14" x14ac:dyDescent="0.2">
      <c r="C943" s="514"/>
      <c r="E943" s="514"/>
      <c r="F943" s="514"/>
      <c r="G943" s="514"/>
      <c r="H943" s="514"/>
      <c r="I943" s="514"/>
      <c r="J943" s="514"/>
      <c r="K943" s="514"/>
      <c r="L943" s="514"/>
      <c r="M943" s="514"/>
      <c r="N943" s="514"/>
    </row>
    <row r="944" spans="3:14" x14ac:dyDescent="0.2">
      <c r="C944" s="514"/>
      <c r="E944" s="514"/>
      <c r="F944" s="514"/>
      <c r="G944" s="514"/>
      <c r="H944" s="514"/>
      <c r="I944" s="514"/>
      <c r="J944" s="514"/>
      <c r="K944" s="514"/>
      <c r="L944" s="514"/>
      <c r="M944" s="514"/>
      <c r="N944" s="514"/>
    </row>
    <row r="945" spans="3:14" x14ac:dyDescent="0.2">
      <c r="C945" s="514"/>
      <c r="E945" s="514"/>
      <c r="F945" s="514"/>
      <c r="G945" s="514"/>
      <c r="H945" s="514"/>
      <c r="I945" s="514"/>
      <c r="J945" s="514"/>
      <c r="K945" s="514"/>
      <c r="L945" s="514"/>
      <c r="M945" s="514"/>
      <c r="N945" s="514"/>
    </row>
    <row r="946" spans="3:14" x14ac:dyDescent="0.2">
      <c r="C946" s="514"/>
      <c r="E946" s="514"/>
      <c r="F946" s="514"/>
      <c r="G946" s="514"/>
      <c r="H946" s="514"/>
      <c r="I946" s="514"/>
      <c r="J946" s="514"/>
      <c r="K946" s="514"/>
      <c r="L946" s="514"/>
      <c r="M946" s="514"/>
      <c r="N946" s="514"/>
    </row>
    <row r="947" spans="3:14" x14ac:dyDescent="0.2">
      <c r="C947" s="514"/>
      <c r="E947" s="514"/>
      <c r="F947" s="514"/>
      <c r="G947" s="514"/>
      <c r="H947" s="514"/>
      <c r="I947" s="514"/>
      <c r="J947" s="514"/>
      <c r="K947" s="514"/>
      <c r="L947" s="514"/>
      <c r="M947" s="514"/>
      <c r="N947" s="514"/>
    </row>
    <row r="948" spans="3:14" x14ac:dyDescent="0.2">
      <c r="C948" s="514"/>
      <c r="E948" s="514"/>
      <c r="F948" s="514"/>
      <c r="G948" s="514"/>
      <c r="H948" s="514"/>
      <c r="I948" s="514"/>
      <c r="J948" s="514"/>
      <c r="K948" s="514"/>
      <c r="L948" s="514"/>
      <c r="M948" s="514"/>
      <c r="N948" s="514"/>
    </row>
    <row r="949" spans="3:14" x14ac:dyDescent="0.2">
      <c r="C949" s="514"/>
      <c r="E949" s="514"/>
      <c r="F949" s="514"/>
      <c r="G949" s="514"/>
      <c r="H949" s="514"/>
      <c r="I949" s="514"/>
      <c r="J949" s="514"/>
      <c r="K949" s="514"/>
      <c r="L949" s="514"/>
      <c r="M949" s="514"/>
      <c r="N949" s="514"/>
    </row>
    <row r="950" spans="3:14" x14ac:dyDescent="0.2">
      <c r="C950" s="514"/>
      <c r="E950" s="514"/>
      <c r="F950" s="514"/>
      <c r="G950" s="514"/>
      <c r="H950" s="514"/>
      <c r="I950" s="514"/>
      <c r="J950" s="514"/>
      <c r="K950" s="514"/>
      <c r="L950" s="514"/>
      <c r="M950" s="514"/>
      <c r="N950" s="514"/>
    </row>
    <row r="951" spans="3:14" x14ac:dyDescent="0.2">
      <c r="C951" s="514"/>
      <c r="E951" s="514"/>
      <c r="F951" s="514"/>
      <c r="G951" s="514"/>
      <c r="H951" s="514"/>
      <c r="I951" s="514"/>
      <c r="J951" s="514"/>
      <c r="K951" s="514"/>
      <c r="L951" s="514"/>
      <c r="M951" s="514"/>
      <c r="N951" s="514"/>
    </row>
    <row r="952" spans="3:14" x14ac:dyDescent="0.2">
      <c r="C952" s="514"/>
      <c r="E952" s="514"/>
      <c r="F952" s="514"/>
      <c r="G952" s="514"/>
      <c r="H952" s="514"/>
      <c r="I952" s="514"/>
      <c r="J952" s="514"/>
      <c r="K952" s="514"/>
      <c r="L952" s="514"/>
      <c r="M952" s="514"/>
      <c r="N952" s="514"/>
    </row>
    <row r="953" spans="3:14" x14ac:dyDescent="0.2">
      <c r="C953" s="514"/>
      <c r="E953" s="514"/>
      <c r="F953" s="514"/>
      <c r="G953" s="514"/>
      <c r="H953" s="514"/>
      <c r="I953" s="514"/>
      <c r="J953" s="514"/>
      <c r="K953" s="514"/>
      <c r="L953" s="514"/>
      <c r="M953" s="514"/>
      <c r="N953" s="514"/>
    </row>
    <row r="954" spans="3:14" x14ac:dyDescent="0.2">
      <c r="C954" s="514"/>
      <c r="E954" s="514"/>
      <c r="F954" s="514"/>
      <c r="G954" s="514"/>
      <c r="H954" s="514"/>
      <c r="I954" s="514"/>
      <c r="J954" s="514"/>
      <c r="K954" s="514"/>
      <c r="L954" s="514"/>
      <c r="M954" s="514"/>
      <c r="N954" s="514"/>
    </row>
    <row r="955" spans="3:14" x14ac:dyDescent="0.2">
      <c r="C955" s="514"/>
      <c r="E955" s="514"/>
      <c r="F955" s="514"/>
      <c r="G955" s="514"/>
      <c r="H955" s="514"/>
      <c r="I955" s="514"/>
      <c r="J955" s="514"/>
      <c r="K955" s="514"/>
      <c r="L955" s="514"/>
      <c r="M955" s="514"/>
      <c r="N955" s="514"/>
    </row>
    <row r="956" spans="3:14" x14ac:dyDescent="0.2">
      <c r="C956" s="514"/>
      <c r="E956" s="514"/>
      <c r="F956" s="514"/>
      <c r="G956" s="514"/>
      <c r="H956" s="514"/>
      <c r="I956" s="514"/>
      <c r="J956" s="514"/>
      <c r="K956" s="514"/>
      <c r="L956" s="514"/>
      <c r="M956" s="514"/>
      <c r="N956" s="514"/>
    </row>
    <row r="957" spans="3:14" x14ac:dyDescent="0.2">
      <c r="C957" s="514"/>
      <c r="E957" s="514"/>
      <c r="F957" s="514"/>
      <c r="G957" s="514"/>
      <c r="H957" s="514"/>
      <c r="I957" s="514"/>
      <c r="J957" s="514"/>
      <c r="K957" s="514"/>
      <c r="L957" s="514"/>
      <c r="M957" s="514"/>
      <c r="N957" s="514"/>
    </row>
    <row r="958" spans="3:14" x14ac:dyDescent="0.2">
      <c r="C958" s="514"/>
      <c r="E958" s="514"/>
      <c r="F958" s="514"/>
      <c r="G958" s="514"/>
      <c r="H958" s="514"/>
      <c r="I958" s="514"/>
      <c r="J958" s="514"/>
      <c r="K958" s="514"/>
      <c r="L958" s="514"/>
      <c r="M958" s="514"/>
      <c r="N958" s="514"/>
    </row>
    <row r="959" spans="3:14" x14ac:dyDescent="0.2">
      <c r="C959" s="514"/>
      <c r="E959" s="514"/>
      <c r="F959" s="514"/>
      <c r="G959" s="514"/>
      <c r="H959" s="514"/>
      <c r="I959" s="514"/>
      <c r="J959" s="514"/>
      <c r="K959" s="514"/>
      <c r="L959" s="514"/>
      <c r="M959" s="514"/>
      <c r="N959" s="514"/>
    </row>
    <row r="960" spans="3:14" x14ac:dyDescent="0.2">
      <c r="C960" s="514"/>
      <c r="E960" s="514"/>
      <c r="F960" s="514"/>
      <c r="G960" s="514"/>
      <c r="H960" s="514"/>
      <c r="I960" s="514"/>
      <c r="J960" s="514"/>
      <c r="K960" s="514"/>
      <c r="L960" s="514"/>
      <c r="M960" s="514"/>
      <c r="N960" s="514"/>
    </row>
    <row r="961" spans="3:14" x14ac:dyDescent="0.2">
      <c r="C961" s="514"/>
      <c r="E961" s="514"/>
      <c r="F961" s="514"/>
      <c r="G961" s="514"/>
      <c r="H961" s="514"/>
      <c r="I961" s="514"/>
      <c r="J961" s="514"/>
      <c r="K961" s="514"/>
      <c r="L961" s="514"/>
      <c r="M961" s="514"/>
      <c r="N961" s="514"/>
    </row>
    <row r="962" spans="3:14" x14ac:dyDescent="0.2">
      <c r="C962" s="514"/>
      <c r="E962" s="514"/>
      <c r="F962" s="514"/>
      <c r="G962" s="514"/>
      <c r="H962" s="514"/>
      <c r="I962" s="514"/>
      <c r="J962" s="514"/>
      <c r="K962" s="514"/>
      <c r="L962" s="514"/>
      <c r="M962" s="514"/>
      <c r="N962" s="514"/>
    </row>
    <row r="963" spans="3:14" x14ac:dyDescent="0.2">
      <c r="C963" s="514"/>
      <c r="E963" s="514"/>
      <c r="F963" s="514"/>
      <c r="G963" s="514"/>
      <c r="H963" s="514"/>
      <c r="I963" s="514"/>
      <c r="J963" s="514"/>
      <c r="K963" s="514"/>
      <c r="L963" s="514"/>
      <c r="M963" s="514"/>
      <c r="N963" s="514"/>
    </row>
    <row r="964" spans="3:14" x14ac:dyDescent="0.2">
      <c r="C964" s="514"/>
      <c r="E964" s="514"/>
      <c r="F964" s="514"/>
      <c r="G964" s="514"/>
      <c r="H964" s="514"/>
      <c r="I964" s="514"/>
      <c r="J964" s="514"/>
      <c r="K964" s="514"/>
      <c r="L964" s="514"/>
      <c r="M964" s="514"/>
      <c r="N964" s="514"/>
    </row>
    <row r="965" spans="3:14" x14ac:dyDescent="0.2">
      <c r="C965" s="514"/>
      <c r="E965" s="514"/>
      <c r="F965" s="514"/>
      <c r="G965" s="514"/>
      <c r="H965" s="514"/>
      <c r="I965" s="514"/>
      <c r="J965" s="514"/>
      <c r="K965" s="514"/>
      <c r="L965" s="514"/>
      <c r="M965" s="514"/>
      <c r="N965" s="514"/>
    </row>
    <row r="966" spans="3:14" x14ac:dyDescent="0.2">
      <c r="C966" s="514"/>
      <c r="E966" s="514"/>
      <c r="F966" s="514"/>
      <c r="G966" s="514"/>
      <c r="H966" s="514"/>
      <c r="I966" s="514"/>
      <c r="J966" s="514"/>
      <c r="K966" s="514"/>
      <c r="L966" s="514"/>
      <c r="M966" s="514"/>
      <c r="N966" s="514"/>
    </row>
    <row r="967" spans="3:14" x14ac:dyDescent="0.2">
      <c r="C967" s="514"/>
      <c r="E967" s="514"/>
      <c r="F967" s="514"/>
      <c r="G967" s="514"/>
      <c r="H967" s="514"/>
      <c r="I967" s="514"/>
      <c r="J967" s="514"/>
      <c r="K967" s="514"/>
      <c r="L967" s="514"/>
      <c r="M967" s="514"/>
      <c r="N967" s="514"/>
    </row>
    <row r="968" spans="3:14" x14ac:dyDescent="0.2">
      <c r="C968" s="514"/>
      <c r="E968" s="514"/>
      <c r="F968" s="514"/>
      <c r="G968" s="514"/>
      <c r="H968" s="514"/>
      <c r="I968" s="514"/>
      <c r="J968" s="514"/>
      <c r="K968" s="514"/>
      <c r="L968" s="514"/>
      <c r="M968" s="514"/>
      <c r="N968" s="514"/>
    </row>
    <row r="969" spans="3:14" x14ac:dyDescent="0.2">
      <c r="C969" s="514"/>
      <c r="E969" s="514"/>
      <c r="F969" s="514"/>
      <c r="G969" s="514"/>
      <c r="H969" s="514"/>
      <c r="I969" s="514"/>
      <c r="J969" s="514"/>
      <c r="K969" s="514"/>
      <c r="L969" s="514"/>
      <c r="M969" s="514"/>
      <c r="N969" s="514"/>
    </row>
    <row r="970" spans="3:14" x14ac:dyDescent="0.2">
      <c r="C970" s="514"/>
      <c r="E970" s="514"/>
      <c r="F970" s="514"/>
      <c r="G970" s="514"/>
      <c r="H970" s="514"/>
      <c r="I970" s="514"/>
      <c r="J970" s="514"/>
      <c r="K970" s="514"/>
      <c r="L970" s="514"/>
      <c r="M970" s="514"/>
      <c r="N970" s="514"/>
    </row>
    <row r="971" spans="3:14" x14ac:dyDescent="0.2">
      <c r="C971" s="514"/>
      <c r="E971" s="514"/>
      <c r="F971" s="514"/>
      <c r="G971" s="514"/>
      <c r="H971" s="514"/>
      <c r="I971" s="514"/>
      <c r="J971" s="514"/>
      <c r="K971" s="514"/>
      <c r="L971" s="514"/>
      <c r="M971" s="514"/>
      <c r="N971" s="514"/>
    </row>
    <row r="972" spans="3:14" x14ac:dyDescent="0.2">
      <c r="C972" s="514"/>
      <c r="E972" s="514"/>
      <c r="F972" s="514"/>
      <c r="G972" s="514"/>
      <c r="H972" s="514"/>
      <c r="I972" s="514"/>
      <c r="J972" s="514"/>
      <c r="K972" s="514"/>
      <c r="L972" s="514"/>
      <c r="M972" s="514"/>
      <c r="N972" s="514"/>
    </row>
    <row r="973" spans="3:14" x14ac:dyDescent="0.2">
      <c r="C973" s="514"/>
      <c r="E973" s="514"/>
      <c r="F973" s="514"/>
      <c r="G973" s="514"/>
      <c r="H973" s="514"/>
      <c r="I973" s="514"/>
      <c r="J973" s="514"/>
      <c r="K973" s="514"/>
      <c r="L973" s="514"/>
      <c r="M973" s="514"/>
      <c r="N973" s="514"/>
    </row>
    <row r="974" spans="3:14" x14ac:dyDescent="0.2">
      <c r="C974" s="514"/>
      <c r="E974" s="514"/>
      <c r="F974" s="514"/>
      <c r="G974" s="514"/>
      <c r="H974" s="514"/>
      <c r="I974" s="514"/>
      <c r="J974" s="514"/>
      <c r="K974" s="514"/>
      <c r="L974" s="514"/>
      <c r="M974" s="514"/>
      <c r="N974" s="514"/>
    </row>
    <row r="975" spans="3:14" x14ac:dyDescent="0.2">
      <c r="C975" s="514"/>
      <c r="E975" s="514"/>
      <c r="F975" s="514"/>
      <c r="G975" s="514"/>
      <c r="H975" s="514"/>
      <c r="I975" s="514"/>
      <c r="J975" s="514"/>
      <c r="K975" s="514"/>
      <c r="L975" s="514"/>
      <c r="M975" s="514"/>
      <c r="N975" s="514"/>
    </row>
    <row r="976" spans="3:14" x14ac:dyDescent="0.2">
      <c r="C976" s="514"/>
      <c r="E976" s="514"/>
      <c r="F976" s="514"/>
      <c r="G976" s="514"/>
      <c r="H976" s="514"/>
      <c r="I976" s="514"/>
      <c r="J976" s="514"/>
      <c r="K976" s="514"/>
      <c r="L976" s="514"/>
      <c r="M976" s="514"/>
      <c r="N976" s="514"/>
    </row>
    <row r="977" spans="3:14" x14ac:dyDescent="0.2">
      <c r="C977" s="514"/>
      <c r="E977" s="514"/>
      <c r="F977" s="514"/>
      <c r="G977" s="514"/>
      <c r="H977" s="514"/>
      <c r="I977" s="514"/>
      <c r="J977" s="514"/>
      <c r="K977" s="514"/>
      <c r="L977" s="514"/>
      <c r="M977" s="514"/>
      <c r="N977" s="514"/>
    </row>
    <row r="978" spans="3:14" x14ac:dyDescent="0.2">
      <c r="C978" s="514"/>
      <c r="E978" s="514"/>
      <c r="F978" s="514"/>
      <c r="G978" s="514"/>
      <c r="H978" s="514"/>
      <c r="I978" s="514"/>
      <c r="J978" s="514"/>
      <c r="K978" s="514"/>
      <c r="L978" s="514"/>
      <c r="M978" s="514"/>
      <c r="N978" s="514"/>
    </row>
    <row r="979" spans="3:14" x14ac:dyDescent="0.2">
      <c r="C979" s="514"/>
      <c r="E979" s="514"/>
      <c r="F979" s="514"/>
      <c r="G979" s="514"/>
      <c r="H979" s="514"/>
      <c r="I979" s="514"/>
      <c r="J979" s="514"/>
      <c r="K979" s="514"/>
      <c r="L979" s="514"/>
      <c r="M979" s="514"/>
      <c r="N979" s="514"/>
    </row>
    <row r="980" spans="3:14" x14ac:dyDescent="0.2">
      <c r="C980" s="514"/>
      <c r="E980" s="514"/>
      <c r="F980" s="514"/>
      <c r="G980" s="514"/>
      <c r="H980" s="514"/>
      <c r="I980" s="514"/>
      <c r="J980" s="514"/>
      <c r="K980" s="514"/>
      <c r="L980" s="514"/>
      <c r="M980" s="514"/>
      <c r="N980" s="514"/>
    </row>
    <row r="981" spans="3:14" x14ac:dyDescent="0.2">
      <c r="C981" s="514"/>
      <c r="E981" s="514"/>
      <c r="F981" s="514"/>
      <c r="G981" s="514"/>
      <c r="H981" s="514"/>
      <c r="I981" s="514"/>
      <c r="J981" s="514"/>
      <c r="K981" s="514"/>
      <c r="L981" s="514"/>
      <c r="M981" s="514"/>
      <c r="N981" s="514"/>
    </row>
    <row r="982" spans="3:14" x14ac:dyDescent="0.2">
      <c r="C982" s="514"/>
      <c r="E982" s="514"/>
      <c r="F982" s="514"/>
      <c r="G982" s="514"/>
      <c r="H982" s="514"/>
      <c r="I982" s="514"/>
      <c r="J982" s="514"/>
      <c r="K982" s="514"/>
      <c r="L982" s="514"/>
      <c r="M982" s="514"/>
      <c r="N982" s="514"/>
    </row>
    <row r="983" spans="3:14" x14ac:dyDescent="0.2">
      <c r="C983" s="514"/>
      <c r="E983" s="514"/>
      <c r="F983" s="514"/>
      <c r="G983" s="514"/>
      <c r="H983" s="514"/>
      <c r="I983" s="514"/>
      <c r="J983" s="514"/>
      <c r="K983" s="514"/>
      <c r="L983" s="514"/>
      <c r="M983" s="514"/>
      <c r="N983" s="514"/>
    </row>
    <row r="984" spans="3:14" x14ac:dyDescent="0.2">
      <c r="C984" s="514"/>
      <c r="E984" s="514"/>
      <c r="F984" s="514"/>
      <c r="G984" s="514"/>
      <c r="H984" s="514"/>
      <c r="I984" s="514"/>
      <c r="J984" s="514"/>
      <c r="K984" s="514"/>
      <c r="L984" s="514"/>
      <c r="M984" s="514"/>
      <c r="N984" s="514"/>
    </row>
    <row r="985" spans="3:14" x14ac:dyDescent="0.2">
      <c r="C985" s="514"/>
      <c r="E985" s="514"/>
      <c r="F985" s="514"/>
      <c r="G985" s="514"/>
      <c r="H985" s="514"/>
      <c r="I985" s="514"/>
      <c r="J985" s="514"/>
      <c r="K985" s="514"/>
      <c r="L985" s="514"/>
      <c r="M985" s="514"/>
      <c r="N985" s="514"/>
    </row>
    <row r="986" spans="3:14" x14ac:dyDescent="0.2">
      <c r="C986" s="514"/>
      <c r="E986" s="514"/>
      <c r="F986" s="514"/>
      <c r="G986" s="514"/>
      <c r="H986" s="514"/>
      <c r="I986" s="514"/>
      <c r="J986" s="514"/>
      <c r="K986" s="514"/>
      <c r="L986" s="514"/>
      <c r="M986" s="514"/>
      <c r="N986" s="514"/>
    </row>
    <row r="987" spans="3:14" x14ac:dyDescent="0.2">
      <c r="C987" s="514"/>
      <c r="E987" s="514"/>
      <c r="F987" s="514"/>
      <c r="G987" s="514"/>
      <c r="H987" s="514"/>
      <c r="I987" s="514"/>
      <c r="J987" s="514"/>
      <c r="K987" s="514"/>
      <c r="L987" s="514"/>
      <c r="M987" s="514"/>
      <c r="N987" s="514"/>
    </row>
    <row r="988" spans="3:14" x14ac:dyDescent="0.2">
      <c r="C988" s="514"/>
      <c r="E988" s="514"/>
      <c r="F988" s="514"/>
      <c r="G988" s="514"/>
      <c r="H988" s="514"/>
      <c r="I988" s="514"/>
      <c r="J988" s="514"/>
      <c r="K988" s="514"/>
      <c r="L988" s="514"/>
      <c r="M988" s="514"/>
      <c r="N988" s="514"/>
    </row>
    <row r="989" spans="3:14" x14ac:dyDescent="0.2">
      <c r="C989" s="514"/>
      <c r="E989" s="514"/>
      <c r="F989" s="514"/>
      <c r="G989" s="514"/>
      <c r="H989" s="514"/>
      <c r="I989" s="514"/>
      <c r="J989" s="514"/>
      <c r="K989" s="514"/>
      <c r="L989" s="514"/>
      <c r="M989" s="514"/>
      <c r="N989" s="514"/>
    </row>
    <row r="990" spans="3:14" x14ac:dyDescent="0.2">
      <c r="C990" s="514"/>
      <c r="E990" s="514"/>
      <c r="F990" s="514"/>
      <c r="G990" s="514"/>
      <c r="H990" s="514"/>
      <c r="I990" s="514"/>
      <c r="J990" s="514"/>
      <c r="K990" s="514"/>
      <c r="L990" s="514"/>
      <c r="M990" s="514"/>
      <c r="N990" s="514"/>
    </row>
    <row r="991" spans="3:14" x14ac:dyDescent="0.2">
      <c r="C991" s="514"/>
      <c r="E991" s="514"/>
      <c r="F991" s="514"/>
      <c r="G991" s="514"/>
      <c r="H991" s="514"/>
      <c r="I991" s="514"/>
      <c r="J991" s="514"/>
      <c r="K991" s="514"/>
      <c r="L991" s="514"/>
      <c r="M991" s="514"/>
      <c r="N991" s="514"/>
    </row>
    <row r="992" spans="3:14" x14ac:dyDescent="0.2">
      <c r="C992" s="514"/>
      <c r="E992" s="514"/>
      <c r="F992" s="514"/>
      <c r="G992" s="514"/>
      <c r="H992" s="514"/>
      <c r="I992" s="514"/>
      <c r="J992" s="514"/>
      <c r="K992" s="514"/>
      <c r="L992" s="514"/>
      <c r="M992" s="514"/>
      <c r="N992" s="514"/>
    </row>
    <row r="993" spans="3:14" x14ac:dyDescent="0.2">
      <c r="C993" s="514"/>
      <c r="E993" s="514"/>
      <c r="F993" s="514"/>
      <c r="G993" s="514"/>
      <c r="H993" s="514"/>
      <c r="I993" s="514"/>
      <c r="J993" s="514"/>
      <c r="K993" s="514"/>
      <c r="L993" s="514"/>
      <c r="M993" s="514"/>
      <c r="N993" s="514"/>
    </row>
    <row r="994" spans="3:14" x14ac:dyDescent="0.2">
      <c r="C994" s="514"/>
      <c r="E994" s="514"/>
      <c r="F994" s="514"/>
      <c r="G994" s="514"/>
      <c r="H994" s="514"/>
      <c r="I994" s="514"/>
      <c r="J994" s="514"/>
      <c r="K994" s="514"/>
      <c r="L994" s="514"/>
      <c r="M994" s="514"/>
      <c r="N994" s="514"/>
    </row>
    <row r="995" spans="3:14" x14ac:dyDescent="0.2">
      <c r="C995" s="514"/>
      <c r="E995" s="514"/>
      <c r="F995" s="514"/>
      <c r="G995" s="514"/>
      <c r="H995" s="514"/>
      <c r="I995" s="514"/>
      <c r="J995" s="514"/>
      <c r="K995" s="514"/>
      <c r="L995" s="514"/>
      <c r="M995" s="514"/>
      <c r="N995" s="514"/>
    </row>
    <row r="996" spans="3:14" x14ac:dyDescent="0.2">
      <c r="C996" s="514"/>
      <c r="E996" s="514"/>
      <c r="F996" s="514"/>
      <c r="G996" s="514"/>
      <c r="H996" s="514"/>
      <c r="I996" s="514"/>
      <c r="J996" s="514"/>
      <c r="K996" s="514"/>
      <c r="L996" s="514"/>
      <c r="M996" s="514"/>
      <c r="N996" s="514"/>
    </row>
    <row r="997" spans="3:14" x14ac:dyDescent="0.2">
      <c r="C997" s="514"/>
      <c r="E997" s="514"/>
      <c r="F997" s="514"/>
      <c r="G997" s="514"/>
      <c r="H997" s="514"/>
      <c r="I997" s="514"/>
      <c r="J997" s="514"/>
      <c r="K997" s="514"/>
      <c r="L997" s="514"/>
      <c r="M997" s="514"/>
      <c r="N997" s="514"/>
    </row>
    <row r="998" spans="3:14" x14ac:dyDescent="0.2">
      <c r="C998" s="514"/>
      <c r="E998" s="514"/>
      <c r="F998" s="514"/>
      <c r="G998" s="514"/>
      <c r="H998" s="514"/>
      <c r="I998" s="514"/>
      <c r="J998" s="514"/>
      <c r="K998" s="514"/>
      <c r="L998" s="514"/>
      <c r="M998" s="514"/>
      <c r="N998" s="514"/>
    </row>
    <row r="999" spans="3:14" x14ac:dyDescent="0.2">
      <c r="C999" s="514"/>
      <c r="E999" s="514"/>
      <c r="F999" s="514"/>
      <c r="G999" s="514"/>
      <c r="H999" s="514"/>
      <c r="I999" s="514"/>
      <c r="J999" s="514"/>
      <c r="K999" s="514"/>
      <c r="L999" s="514"/>
      <c r="M999" s="514"/>
      <c r="N999" s="514"/>
    </row>
    <row r="1000" spans="3:14" x14ac:dyDescent="0.2">
      <c r="C1000" s="514"/>
      <c r="E1000" s="514"/>
      <c r="F1000" s="514"/>
      <c r="G1000" s="514"/>
      <c r="H1000" s="514"/>
      <c r="I1000" s="514"/>
      <c r="J1000" s="514"/>
      <c r="K1000" s="514"/>
      <c r="L1000" s="514"/>
      <c r="M1000" s="514"/>
      <c r="N1000" s="514"/>
    </row>
    <row r="1001" spans="3:14" x14ac:dyDescent="0.2">
      <c r="C1001" s="514"/>
      <c r="E1001" s="514"/>
      <c r="F1001" s="514"/>
      <c r="G1001" s="514"/>
      <c r="H1001" s="514"/>
      <c r="I1001" s="514"/>
      <c r="J1001" s="514"/>
      <c r="K1001" s="514"/>
      <c r="L1001" s="514"/>
      <c r="M1001" s="514"/>
      <c r="N1001" s="514"/>
    </row>
    <row r="1002" spans="3:14" x14ac:dyDescent="0.2">
      <c r="C1002" s="514"/>
      <c r="E1002" s="514"/>
      <c r="F1002" s="514"/>
      <c r="G1002" s="514"/>
      <c r="H1002" s="514"/>
      <c r="I1002" s="514"/>
      <c r="J1002" s="514"/>
      <c r="K1002" s="514"/>
      <c r="L1002" s="514"/>
      <c r="M1002" s="514"/>
      <c r="N1002" s="514"/>
    </row>
    <row r="1003" spans="3:14" x14ac:dyDescent="0.2">
      <c r="C1003" s="514"/>
      <c r="E1003" s="514"/>
      <c r="F1003" s="514"/>
      <c r="G1003" s="514"/>
      <c r="H1003" s="514"/>
      <c r="I1003" s="514"/>
      <c r="J1003" s="514"/>
      <c r="K1003" s="514"/>
      <c r="L1003" s="514"/>
      <c r="M1003" s="514"/>
      <c r="N1003" s="514"/>
    </row>
    <row r="1004" spans="3:14" x14ac:dyDescent="0.2">
      <c r="C1004" s="514"/>
      <c r="E1004" s="514"/>
      <c r="F1004" s="514"/>
      <c r="G1004" s="514"/>
      <c r="H1004" s="514"/>
      <c r="I1004" s="514"/>
      <c r="J1004" s="514"/>
      <c r="K1004" s="514"/>
      <c r="L1004" s="514"/>
      <c r="M1004" s="514"/>
      <c r="N1004" s="514"/>
    </row>
    <row r="1005" spans="3:14" x14ac:dyDescent="0.2">
      <c r="C1005" s="514"/>
      <c r="E1005" s="514"/>
      <c r="F1005" s="514"/>
      <c r="G1005" s="514"/>
      <c r="H1005" s="514"/>
      <c r="I1005" s="514"/>
      <c r="J1005" s="514"/>
      <c r="K1005" s="514"/>
      <c r="L1005" s="514"/>
      <c r="M1005" s="514"/>
      <c r="N1005" s="514"/>
    </row>
    <row r="1006" spans="3:14" x14ac:dyDescent="0.2">
      <c r="C1006" s="514"/>
      <c r="E1006" s="514"/>
      <c r="F1006" s="514"/>
      <c r="G1006" s="514"/>
      <c r="H1006" s="514"/>
      <c r="I1006" s="514"/>
      <c r="J1006" s="514"/>
      <c r="K1006" s="514"/>
      <c r="L1006" s="514"/>
      <c r="M1006" s="514"/>
      <c r="N1006" s="514"/>
    </row>
    <row r="1007" spans="3:14" x14ac:dyDescent="0.2">
      <c r="C1007" s="514"/>
      <c r="E1007" s="514"/>
      <c r="F1007" s="514"/>
      <c r="G1007" s="514"/>
      <c r="H1007" s="514"/>
      <c r="I1007" s="514"/>
      <c r="J1007" s="514"/>
      <c r="K1007" s="514"/>
      <c r="L1007" s="514"/>
      <c r="M1007" s="514"/>
      <c r="N1007" s="514"/>
    </row>
    <row r="1008" spans="3:14" x14ac:dyDescent="0.2">
      <c r="C1008" s="514"/>
      <c r="E1008" s="514"/>
      <c r="F1008" s="514"/>
      <c r="G1008" s="514"/>
      <c r="H1008" s="514"/>
      <c r="I1008" s="514"/>
      <c r="J1008" s="514"/>
      <c r="K1008" s="514"/>
      <c r="L1008" s="514"/>
      <c r="M1008" s="514"/>
      <c r="N1008" s="514"/>
    </row>
    <row r="1009" spans="3:14" x14ac:dyDescent="0.2">
      <c r="C1009" s="514"/>
      <c r="E1009" s="514"/>
      <c r="F1009" s="514"/>
      <c r="G1009" s="514"/>
      <c r="H1009" s="514"/>
      <c r="I1009" s="514"/>
      <c r="J1009" s="514"/>
      <c r="K1009" s="514"/>
      <c r="L1009" s="514"/>
      <c r="M1009" s="514"/>
      <c r="N1009" s="514"/>
    </row>
    <row r="1010" spans="3:14" x14ac:dyDescent="0.2">
      <c r="C1010" s="514"/>
      <c r="E1010" s="514"/>
      <c r="F1010" s="514"/>
      <c r="G1010" s="514"/>
      <c r="H1010" s="514"/>
      <c r="I1010" s="514"/>
      <c r="J1010" s="514"/>
      <c r="K1010" s="514"/>
      <c r="L1010" s="514"/>
      <c r="M1010" s="514"/>
      <c r="N1010" s="514"/>
    </row>
    <row r="1011" spans="3:14" x14ac:dyDescent="0.2">
      <c r="C1011" s="514"/>
      <c r="E1011" s="514"/>
      <c r="F1011" s="514"/>
      <c r="G1011" s="514"/>
      <c r="H1011" s="514"/>
      <c r="I1011" s="514"/>
      <c r="J1011" s="514"/>
      <c r="K1011" s="514"/>
      <c r="L1011" s="514"/>
      <c r="M1011" s="514"/>
      <c r="N1011" s="514"/>
    </row>
    <row r="1012" spans="3:14" x14ac:dyDescent="0.2">
      <c r="C1012" s="514"/>
      <c r="E1012" s="514"/>
      <c r="F1012" s="514"/>
      <c r="G1012" s="514"/>
      <c r="H1012" s="514"/>
      <c r="I1012" s="514"/>
      <c r="J1012" s="514"/>
      <c r="K1012" s="514"/>
      <c r="L1012" s="514"/>
      <c r="M1012" s="514"/>
      <c r="N1012" s="514"/>
    </row>
    <row r="1013" spans="3:14" x14ac:dyDescent="0.2">
      <c r="C1013" s="514"/>
      <c r="E1013" s="514"/>
      <c r="F1013" s="514"/>
      <c r="G1013" s="514"/>
      <c r="H1013" s="514"/>
      <c r="I1013" s="514"/>
      <c r="J1013" s="514"/>
      <c r="K1013" s="514"/>
      <c r="L1013" s="514"/>
      <c r="M1013" s="514"/>
      <c r="N1013" s="514"/>
    </row>
    <row r="1014" spans="3:14" x14ac:dyDescent="0.2">
      <c r="C1014" s="514"/>
      <c r="E1014" s="514"/>
      <c r="F1014" s="514"/>
      <c r="G1014" s="514"/>
      <c r="H1014" s="514"/>
      <c r="I1014" s="514"/>
      <c r="J1014" s="514"/>
      <c r="K1014" s="514"/>
      <c r="L1014" s="514"/>
      <c r="M1014" s="514"/>
      <c r="N1014" s="514"/>
    </row>
    <row r="1015" spans="3:14" x14ac:dyDescent="0.2">
      <c r="C1015" s="514"/>
      <c r="E1015" s="514"/>
      <c r="F1015" s="514"/>
      <c r="G1015" s="514"/>
      <c r="H1015" s="514"/>
      <c r="I1015" s="514"/>
      <c r="J1015" s="514"/>
      <c r="K1015" s="514"/>
      <c r="L1015" s="514"/>
      <c r="M1015" s="514"/>
      <c r="N1015" s="514"/>
    </row>
    <row r="1016" spans="3:14" x14ac:dyDescent="0.2">
      <c r="C1016" s="514"/>
      <c r="E1016" s="514"/>
      <c r="F1016" s="514"/>
      <c r="G1016" s="514"/>
      <c r="H1016" s="514"/>
      <c r="I1016" s="514"/>
      <c r="J1016" s="514"/>
      <c r="K1016" s="514"/>
      <c r="L1016" s="514"/>
      <c r="M1016" s="514"/>
      <c r="N1016" s="514"/>
    </row>
    <row r="1017" spans="3:14" x14ac:dyDescent="0.2">
      <c r="C1017" s="514"/>
      <c r="E1017" s="514"/>
      <c r="F1017" s="514"/>
      <c r="G1017" s="514"/>
      <c r="H1017" s="514"/>
      <c r="I1017" s="514"/>
      <c r="J1017" s="514"/>
      <c r="K1017" s="514"/>
      <c r="L1017" s="514"/>
      <c r="M1017" s="514"/>
      <c r="N1017" s="514"/>
    </row>
    <row r="1018" spans="3:14" x14ac:dyDescent="0.2">
      <c r="C1018" s="514"/>
      <c r="E1018" s="514"/>
      <c r="F1018" s="514"/>
      <c r="G1018" s="514"/>
      <c r="H1018" s="514"/>
      <c r="I1018" s="514"/>
      <c r="J1018" s="514"/>
      <c r="K1018" s="514"/>
      <c r="L1018" s="514"/>
      <c r="M1018" s="514"/>
      <c r="N1018" s="514"/>
    </row>
    <row r="1019" spans="3:14" x14ac:dyDescent="0.2">
      <c r="C1019" s="514"/>
      <c r="E1019" s="514"/>
      <c r="F1019" s="514"/>
      <c r="G1019" s="514"/>
      <c r="H1019" s="514"/>
      <c r="I1019" s="514"/>
      <c r="J1019" s="514"/>
      <c r="K1019" s="514"/>
      <c r="L1019" s="514"/>
      <c r="M1019" s="514"/>
      <c r="N1019" s="514"/>
    </row>
    <row r="1020" spans="3:14" x14ac:dyDescent="0.2">
      <c r="C1020" s="514"/>
      <c r="E1020" s="514"/>
      <c r="F1020" s="514"/>
      <c r="G1020" s="514"/>
      <c r="H1020" s="514"/>
      <c r="I1020" s="514"/>
      <c r="J1020" s="514"/>
      <c r="K1020" s="514"/>
      <c r="L1020" s="514"/>
      <c r="M1020" s="514"/>
      <c r="N1020" s="514"/>
    </row>
    <row r="1021" spans="3:14" x14ac:dyDescent="0.2">
      <c r="C1021" s="514"/>
      <c r="E1021" s="514"/>
      <c r="F1021" s="514"/>
      <c r="G1021" s="514"/>
      <c r="H1021" s="514"/>
      <c r="I1021" s="514"/>
      <c r="J1021" s="514"/>
      <c r="K1021" s="514"/>
      <c r="L1021" s="514"/>
      <c r="M1021" s="514"/>
      <c r="N1021" s="514"/>
    </row>
    <row r="1022" spans="3:14" x14ac:dyDescent="0.2">
      <c r="C1022" s="514"/>
      <c r="E1022" s="514"/>
      <c r="F1022" s="514"/>
      <c r="G1022" s="514"/>
      <c r="H1022" s="514"/>
      <c r="I1022" s="514"/>
      <c r="J1022" s="514"/>
      <c r="K1022" s="514"/>
      <c r="L1022" s="514"/>
      <c r="M1022" s="514"/>
      <c r="N1022" s="514"/>
    </row>
    <row r="1023" spans="3:14" x14ac:dyDescent="0.2">
      <c r="C1023" s="514"/>
      <c r="E1023" s="514"/>
      <c r="F1023" s="514"/>
      <c r="G1023" s="514"/>
      <c r="H1023" s="514"/>
      <c r="I1023" s="514"/>
      <c r="J1023" s="514"/>
      <c r="K1023" s="514"/>
      <c r="L1023" s="514"/>
      <c r="M1023" s="514"/>
      <c r="N1023" s="514"/>
    </row>
    <row r="1024" spans="3:14" x14ac:dyDescent="0.2">
      <c r="C1024" s="514"/>
      <c r="E1024" s="514"/>
      <c r="F1024" s="514"/>
      <c r="G1024" s="514"/>
      <c r="H1024" s="514"/>
      <c r="I1024" s="514"/>
      <c r="J1024" s="514"/>
      <c r="K1024" s="514"/>
      <c r="L1024" s="514"/>
      <c r="M1024" s="514"/>
      <c r="N1024" s="514"/>
    </row>
    <row r="1025" spans="3:14" x14ac:dyDescent="0.2">
      <c r="C1025" s="514"/>
      <c r="E1025" s="514"/>
      <c r="F1025" s="514"/>
      <c r="G1025" s="514"/>
      <c r="H1025" s="514"/>
      <c r="I1025" s="514"/>
      <c r="J1025" s="514"/>
      <c r="K1025" s="514"/>
      <c r="L1025" s="514"/>
      <c r="M1025" s="514"/>
      <c r="N1025" s="514"/>
    </row>
    <row r="1026" spans="3:14" x14ac:dyDescent="0.2">
      <c r="C1026" s="514"/>
      <c r="E1026" s="514"/>
      <c r="F1026" s="514"/>
      <c r="G1026" s="514"/>
      <c r="H1026" s="514"/>
      <c r="I1026" s="514"/>
      <c r="J1026" s="514"/>
      <c r="K1026" s="514"/>
      <c r="L1026" s="514"/>
      <c r="M1026" s="514"/>
      <c r="N1026" s="514"/>
    </row>
    <row r="1027" spans="3:14" x14ac:dyDescent="0.2">
      <c r="C1027" s="514"/>
      <c r="E1027" s="514"/>
      <c r="F1027" s="514"/>
      <c r="G1027" s="514"/>
      <c r="H1027" s="514"/>
      <c r="I1027" s="514"/>
      <c r="J1027" s="514"/>
      <c r="K1027" s="514"/>
      <c r="L1027" s="514"/>
      <c r="M1027" s="514"/>
      <c r="N1027" s="514"/>
    </row>
    <row r="1028" spans="3:14" x14ac:dyDescent="0.2">
      <c r="C1028" s="514"/>
      <c r="E1028" s="514"/>
      <c r="F1028" s="514"/>
      <c r="G1028" s="514"/>
      <c r="H1028" s="514"/>
      <c r="I1028" s="514"/>
      <c r="J1028" s="514"/>
      <c r="K1028" s="514"/>
      <c r="L1028" s="514"/>
      <c r="M1028" s="514"/>
      <c r="N1028" s="514"/>
    </row>
    <row r="1029" spans="3:14" x14ac:dyDescent="0.2">
      <c r="C1029" s="514"/>
      <c r="E1029" s="514"/>
      <c r="F1029" s="514"/>
      <c r="G1029" s="514"/>
      <c r="H1029" s="514"/>
      <c r="I1029" s="514"/>
      <c r="J1029" s="514"/>
      <c r="K1029" s="514"/>
      <c r="L1029" s="514"/>
      <c r="M1029" s="514"/>
      <c r="N1029" s="514"/>
    </row>
    <row r="1030" spans="3:14" x14ac:dyDescent="0.2">
      <c r="C1030" s="514"/>
      <c r="E1030" s="514"/>
      <c r="F1030" s="514"/>
      <c r="G1030" s="514"/>
      <c r="H1030" s="514"/>
      <c r="I1030" s="514"/>
      <c r="J1030" s="514"/>
      <c r="K1030" s="514"/>
      <c r="L1030" s="514"/>
      <c r="M1030" s="514"/>
      <c r="N1030" s="514"/>
    </row>
    <row r="1031" spans="3:14" x14ac:dyDescent="0.2">
      <c r="C1031" s="514"/>
      <c r="E1031" s="514"/>
      <c r="F1031" s="514"/>
      <c r="G1031" s="514"/>
      <c r="H1031" s="514"/>
      <c r="I1031" s="514"/>
      <c r="J1031" s="514"/>
      <c r="K1031" s="514"/>
      <c r="L1031" s="514"/>
      <c r="M1031" s="514"/>
      <c r="N1031" s="514"/>
    </row>
    <row r="1032" spans="3:14" x14ac:dyDescent="0.2">
      <c r="C1032" s="514"/>
      <c r="E1032" s="514"/>
      <c r="F1032" s="514"/>
      <c r="G1032" s="514"/>
      <c r="H1032" s="514"/>
      <c r="I1032" s="514"/>
      <c r="J1032" s="514"/>
      <c r="K1032" s="514"/>
      <c r="L1032" s="514"/>
      <c r="M1032" s="514"/>
      <c r="N1032" s="514"/>
    </row>
    <row r="1033" spans="3:14" x14ac:dyDescent="0.2">
      <c r="C1033" s="514"/>
      <c r="E1033" s="514"/>
      <c r="F1033" s="514"/>
      <c r="G1033" s="514"/>
      <c r="H1033" s="514"/>
      <c r="I1033" s="514"/>
      <c r="J1033" s="514"/>
      <c r="K1033" s="514"/>
      <c r="L1033" s="514"/>
      <c r="M1033" s="514"/>
      <c r="N1033" s="514"/>
    </row>
    <row r="1034" spans="3:14" x14ac:dyDescent="0.2">
      <c r="C1034" s="514"/>
      <c r="E1034" s="514"/>
      <c r="F1034" s="514"/>
      <c r="G1034" s="514"/>
      <c r="H1034" s="514"/>
      <c r="I1034" s="514"/>
      <c r="J1034" s="514"/>
      <c r="K1034" s="514"/>
      <c r="L1034" s="514"/>
      <c r="M1034" s="514"/>
      <c r="N1034" s="514"/>
    </row>
    <row r="1035" spans="3:14" x14ac:dyDescent="0.2">
      <c r="C1035" s="514"/>
      <c r="E1035" s="514"/>
      <c r="F1035" s="514"/>
      <c r="G1035" s="514"/>
      <c r="H1035" s="514"/>
      <c r="I1035" s="514"/>
      <c r="J1035" s="514"/>
      <c r="K1035" s="514"/>
      <c r="L1035" s="514"/>
      <c r="M1035" s="514"/>
      <c r="N1035" s="514"/>
    </row>
    <row r="1036" spans="3:14" x14ac:dyDescent="0.2">
      <c r="C1036" s="514"/>
      <c r="E1036" s="514"/>
      <c r="F1036" s="514"/>
      <c r="G1036" s="514"/>
      <c r="H1036" s="514"/>
      <c r="I1036" s="514"/>
      <c r="J1036" s="514"/>
      <c r="K1036" s="514"/>
      <c r="L1036" s="514"/>
      <c r="M1036" s="514"/>
      <c r="N1036" s="514"/>
    </row>
    <row r="1037" spans="3:14" x14ac:dyDescent="0.2">
      <c r="C1037" s="514"/>
      <c r="E1037" s="514"/>
      <c r="F1037" s="514"/>
      <c r="G1037" s="514"/>
      <c r="H1037" s="514"/>
      <c r="I1037" s="514"/>
      <c r="J1037" s="514"/>
      <c r="K1037" s="514"/>
      <c r="L1037" s="514"/>
      <c r="M1037" s="514"/>
      <c r="N1037" s="514"/>
    </row>
    <row r="1038" spans="3:14" x14ac:dyDescent="0.2">
      <c r="C1038" s="514"/>
      <c r="E1038" s="514"/>
      <c r="F1038" s="514"/>
      <c r="G1038" s="514"/>
      <c r="H1038" s="514"/>
      <c r="I1038" s="514"/>
      <c r="J1038" s="514"/>
      <c r="K1038" s="514"/>
      <c r="L1038" s="514"/>
      <c r="M1038" s="514"/>
      <c r="N1038" s="514"/>
    </row>
    <row r="1039" spans="3:14" x14ac:dyDescent="0.2">
      <c r="C1039" s="514"/>
      <c r="E1039" s="514"/>
      <c r="F1039" s="514"/>
      <c r="G1039" s="514"/>
      <c r="H1039" s="514"/>
      <c r="I1039" s="514"/>
      <c r="J1039" s="514"/>
      <c r="K1039" s="514"/>
      <c r="L1039" s="514"/>
      <c r="M1039" s="514"/>
      <c r="N1039" s="514"/>
    </row>
    <row r="1040" spans="3:14" x14ac:dyDescent="0.2">
      <c r="C1040" s="514"/>
      <c r="E1040" s="514"/>
      <c r="F1040" s="514"/>
      <c r="G1040" s="514"/>
      <c r="H1040" s="514"/>
      <c r="I1040" s="514"/>
      <c r="J1040" s="514"/>
      <c r="K1040" s="514"/>
      <c r="L1040" s="514"/>
      <c r="M1040" s="514"/>
      <c r="N1040" s="514"/>
    </row>
    <row r="1041" spans="3:14" x14ac:dyDescent="0.2">
      <c r="C1041" s="514"/>
      <c r="E1041" s="514"/>
      <c r="F1041" s="514"/>
      <c r="G1041" s="514"/>
      <c r="H1041" s="514"/>
      <c r="I1041" s="514"/>
      <c r="J1041" s="514"/>
      <c r="K1041" s="514"/>
      <c r="L1041" s="514"/>
      <c r="M1041" s="514"/>
      <c r="N1041" s="514"/>
    </row>
    <row r="1042" spans="3:14" x14ac:dyDescent="0.2">
      <c r="C1042" s="514"/>
      <c r="E1042" s="514"/>
      <c r="F1042" s="514"/>
      <c r="G1042" s="514"/>
      <c r="H1042" s="514"/>
      <c r="I1042" s="514"/>
      <c r="J1042" s="514"/>
      <c r="K1042" s="514"/>
      <c r="L1042" s="514"/>
      <c r="M1042" s="514"/>
      <c r="N1042" s="514"/>
    </row>
    <row r="1043" spans="3:14" x14ac:dyDescent="0.2">
      <c r="C1043" s="514"/>
      <c r="E1043" s="514"/>
      <c r="F1043" s="514"/>
      <c r="G1043" s="514"/>
      <c r="H1043" s="514"/>
      <c r="I1043" s="514"/>
      <c r="J1043" s="514"/>
      <c r="K1043" s="514"/>
      <c r="L1043" s="514"/>
      <c r="M1043" s="514"/>
      <c r="N1043" s="514"/>
    </row>
    <row r="1044" spans="3:14" x14ac:dyDescent="0.2">
      <c r="C1044" s="514"/>
      <c r="E1044" s="514"/>
      <c r="F1044" s="514"/>
      <c r="G1044" s="514"/>
      <c r="H1044" s="514"/>
      <c r="I1044" s="514"/>
      <c r="J1044" s="514"/>
      <c r="K1044" s="514"/>
      <c r="L1044" s="514"/>
      <c r="M1044" s="514"/>
      <c r="N1044" s="514"/>
    </row>
    <row r="1045" spans="3:14" x14ac:dyDescent="0.2">
      <c r="C1045" s="514"/>
      <c r="E1045" s="514"/>
      <c r="F1045" s="514"/>
      <c r="G1045" s="514"/>
      <c r="H1045" s="514"/>
      <c r="I1045" s="514"/>
      <c r="J1045" s="514"/>
      <c r="K1045" s="514"/>
      <c r="L1045" s="514"/>
      <c r="M1045" s="514"/>
      <c r="N1045" s="514"/>
    </row>
    <row r="1046" spans="3:14" x14ac:dyDescent="0.2">
      <c r="C1046" s="514"/>
      <c r="E1046" s="514"/>
      <c r="F1046" s="514"/>
      <c r="G1046" s="514"/>
      <c r="H1046" s="514"/>
      <c r="I1046" s="514"/>
      <c r="J1046" s="514"/>
      <c r="K1046" s="514"/>
      <c r="L1046" s="514"/>
      <c r="M1046" s="514"/>
      <c r="N1046" s="514"/>
    </row>
    <row r="1047" spans="3:14" x14ac:dyDescent="0.2">
      <c r="C1047" s="514"/>
      <c r="E1047" s="514"/>
      <c r="F1047" s="514"/>
      <c r="G1047" s="514"/>
      <c r="H1047" s="514"/>
      <c r="I1047" s="514"/>
      <c r="J1047" s="514"/>
      <c r="K1047" s="514"/>
      <c r="L1047" s="514"/>
      <c r="M1047" s="514"/>
      <c r="N1047" s="514"/>
    </row>
    <row r="1048" spans="3:14" x14ac:dyDescent="0.2">
      <c r="C1048" s="514"/>
      <c r="E1048" s="514"/>
      <c r="F1048" s="514"/>
      <c r="G1048" s="514"/>
      <c r="H1048" s="514"/>
      <c r="I1048" s="514"/>
      <c r="J1048" s="514"/>
      <c r="K1048" s="514"/>
      <c r="L1048" s="514"/>
      <c r="M1048" s="514"/>
      <c r="N1048" s="514"/>
    </row>
    <row r="1049" spans="3:14" x14ac:dyDescent="0.2">
      <c r="C1049" s="514"/>
      <c r="E1049" s="514"/>
      <c r="F1049" s="514"/>
      <c r="G1049" s="514"/>
      <c r="H1049" s="514"/>
      <c r="I1049" s="514"/>
      <c r="J1049" s="514"/>
      <c r="K1049" s="514"/>
      <c r="L1049" s="514"/>
      <c r="M1049" s="514"/>
      <c r="N1049" s="514"/>
    </row>
    <row r="1050" spans="3:14" x14ac:dyDescent="0.2">
      <c r="C1050" s="514"/>
      <c r="E1050" s="514"/>
      <c r="F1050" s="514"/>
      <c r="G1050" s="514"/>
      <c r="H1050" s="514"/>
      <c r="I1050" s="514"/>
      <c r="J1050" s="514"/>
      <c r="K1050" s="514"/>
      <c r="L1050" s="514"/>
      <c r="M1050" s="514"/>
      <c r="N1050" s="514"/>
    </row>
    <row r="1051" spans="3:14" x14ac:dyDescent="0.2">
      <c r="C1051" s="514"/>
      <c r="E1051" s="514"/>
      <c r="F1051" s="514"/>
      <c r="G1051" s="514"/>
      <c r="H1051" s="514"/>
      <c r="I1051" s="514"/>
      <c r="J1051" s="514"/>
      <c r="K1051" s="514"/>
      <c r="L1051" s="514"/>
      <c r="M1051" s="514"/>
      <c r="N1051" s="514"/>
    </row>
    <row r="1052" spans="3:14" x14ac:dyDescent="0.2">
      <c r="C1052" s="514"/>
      <c r="E1052" s="514"/>
      <c r="F1052" s="514"/>
      <c r="G1052" s="514"/>
      <c r="H1052" s="514"/>
      <c r="I1052" s="514"/>
      <c r="J1052" s="514"/>
      <c r="K1052" s="514"/>
      <c r="L1052" s="514"/>
      <c r="M1052" s="514"/>
      <c r="N1052" s="514"/>
    </row>
    <row r="1053" spans="3:14" x14ac:dyDescent="0.2">
      <c r="C1053" s="514"/>
      <c r="E1053" s="514"/>
      <c r="F1053" s="514"/>
      <c r="G1053" s="514"/>
      <c r="H1053" s="514"/>
      <c r="I1053" s="514"/>
      <c r="J1053" s="514"/>
      <c r="K1053" s="514"/>
      <c r="L1053" s="514"/>
      <c r="M1053" s="514"/>
      <c r="N1053" s="514"/>
    </row>
    <row r="1054" spans="3:14" x14ac:dyDescent="0.2">
      <c r="C1054" s="514"/>
      <c r="E1054" s="514"/>
      <c r="F1054" s="514"/>
      <c r="G1054" s="514"/>
      <c r="H1054" s="514"/>
      <c r="I1054" s="514"/>
      <c r="J1054" s="514"/>
      <c r="K1054" s="514"/>
      <c r="L1054" s="514"/>
      <c r="M1054" s="514"/>
      <c r="N1054" s="514"/>
    </row>
    <row r="1055" spans="3:14" x14ac:dyDescent="0.2">
      <c r="C1055" s="514"/>
      <c r="E1055" s="514"/>
      <c r="F1055" s="514"/>
      <c r="G1055" s="514"/>
      <c r="H1055" s="514"/>
      <c r="I1055" s="514"/>
      <c r="J1055" s="514"/>
      <c r="K1055" s="514"/>
      <c r="L1055" s="514"/>
      <c r="M1055" s="514"/>
      <c r="N1055" s="514"/>
    </row>
    <row r="1056" spans="3:14" x14ac:dyDescent="0.2">
      <c r="C1056" s="514"/>
      <c r="E1056" s="514"/>
      <c r="F1056" s="514"/>
      <c r="G1056" s="514"/>
      <c r="H1056" s="514"/>
      <c r="I1056" s="514"/>
      <c r="J1056" s="514"/>
      <c r="K1056" s="514"/>
      <c r="L1056" s="514"/>
      <c r="M1056" s="514"/>
      <c r="N1056" s="514"/>
    </row>
    <row r="1057" spans="3:14" x14ac:dyDescent="0.2">
      <c r="C1057" s="514"/>
      <c r="E1057" s="514"/>
      <c r="F1057" s="514"/>
      <c r="G1057" s="514"/>
      <c r="H1057" s="514"/>
      <c r="I1057" s="514"/>
      <c r="J1057" s="514"/>
      <c r="K1057" s="514"/>
      <c r="L1057" s="514"/>
      <c r="M1057" s="514"/>
      <c r="N1057" s="514"/>
    </row>
    <row r="1058" spans="3:14" x14ac:dyDescent="0.2">
      <c r="C1058" s="514"/>
      <c r="E1058" s="514"/>
      <c r="F1058" s="514"/>
      <c r="G1058" s="514"/>
      <c r="H1058" s="514"/>
      <c r="I1058" s="514"/>
      <c r="J1058" s="514"/>
      <c r="K1058" s="514"/>
      <c r="L1058" s="514"/>
      <c r="M1058" s="514"/>
      <c r="N1058" s="514"/>
    </row>
    <row r="1059" spans="3:14" x14ac:dyDescent="0.2">
      <c r="C1059" s="514"/>
      <c r="E1059" s="514"/>
      <c r="F1059" s="514"/>
      <c r="G1059" s="514"/>
      <c r="H1059" s="514"/>
      <c r="I1059" s="514"/>
      <c r="J1059" s="514"/>
      <c r="K1059" s="514"/>
      <c r="L1059" s="514"/>
      <c r="M1059" s="514"/>
      <c r="N1059" s="514"/>
    </row>
    <row r="1060" spans="3:14" x14ac:dyDescent="0.2">
      <c r="C1060" s="514"/>
      <c r="E1060" s="514"/>
      <c r="F1060" s="514"/>
      <c r="G1060" s="514"/>
      <c r="H1060" s="514"/>
      <c r="I1060" s="514"/>
      <c r="J1060" s="514"/>
      <c r="K1060" s="514"/>
      <c r="L1060" s="514"/>
      <c r="M1060" s="514"/>
      <c r="N1060" s="514"/>
    </row>
    <row r="1061" spans="3:14" x14ac:dyDescent="0.2">
      <c r="C1061" s="514"/>
      <c r="E1061" s="514"/>
      <c r="F1061" s="514"/>
      <c r="G1061" s="514"/>
      <c r="H1061" s="514"/>
      <c r="I1061" s="514"/>
      <c r="J1061" s="514"/>
      <c r="K1061" s="514"/>
      <c r="L1061" s="514"/>
      <c r="M1061" s="514"/>
      <c r="N1061" s="514"/>
    </row>
    <row r="1062" spans="3:14" x14ac:dyDescent="0.2">
      <c r="C1062" s="514"/>
      <c r="E1062" s="514"/>
      <c r="F1062" s="514"/>
      <c r="G1062" s="514"/>
      <c r="H1062" s="514"/>
      <c r="I1062" s="514"/>
      <c r="J1062" s="514"/>
      <c r="K1062" s="514"/>
      <c r="L1062" s="514"/>
      <c r="M1062" s="514"/>
      <c r="N1062" s="514"/>
    </row>
    <row r="1063" spans="3:14" x14ac:dyDescent="0.2">
      <c r="C1063" s="514"/>
      <c r="E1063" s="514"/>
      <c r="F1063" s="514"/>
      <c r="G1063" s="514"/>
      <c r="H1063" s="514"/>
      <c r="I1063" s="514"/>
      <c r="J1063" s="514"/>
      <c r="K1063" s="514"/>
      <c r="L1063" s="514"/>
      <c r="M1063" s="514"/>
      <c r="N1063" s="514"/>
    </row>
    <row r="1064" spans="3:14" x14ac:dyDescent="0.2">
      <c r="C1064" s="514"/>
      <c r="E1064" s="514"/>
      <c r="F1064" s="514"/>
      <c r="G1064" s="514"/>
      <c r="H1064" s="514"/>
      <c r="I1064" s="514"/>
      <c r="J1064" s="514"/>
      <c r="K1064" s="514"/>
      <c r="L1064" s="514"/>
      <c r="M1064" s="514"/>
      <c r="N1064" s="514"/>
    </row>
    <row r="1065" spans="3:14" x14ac:dyDescent="0.2">
      <c r="C1065" s="514"/>
      <c r="E1065" s="514"/>
      <c r="F1065" s="514"/>
      <c r="G1065" s="514"/>
      <c r="H1065" s="514"/>
      <c r="I1065" s="514"/>
      <c r="J1065" s="514"/>
      <c r="K1065" s="514"/>
      <c r="L1065" s="514"/>
      <c r="M1065" s="514"/>
      <c r="N1065" s="514"/>
    </row>
    <row r="1066" spans="3:14" x14ac:dyDescent="0.2">
      <c r="C1066" s="514"/>
      <c r="E1066" s="514"/>
      <c r="F1066" s="514"/>
      <c r="G1066" s="514"/>
      <c r="H1066" s="514"/>
      <c r="I1066" s="514"/>
      <c r="J1066" s="514"/>
      <c r="K1066" s="514"/>
      <c r="L1066" s="514"/>
      <c r="M1066" s="514"/>
      <c r="N1066" s="514"/>
    </row>
    <row r="1067" spans="3:14" x14ac:dyDescent="0.2">
      <c r="C1067" s="514"/>
      <c r="E1067" s="514"/>
      <c r="F1067" s="514"/>
      <c r="G1067" s="514"/>
      <c r="H1067" s="514"/>
      <c r="I1067" s="514"/>
      <c r="J1067" s="514"/>
      <c r="K1067" s="514"/>
      <c r="L1067" s="514"/>
      <c r="M1067" s="514"/>
      <c r="N1067" s="514"/>
    </row>
    <row r="1068" spans="3:14" x14ac:dyDescent="0.2">
      <c r="C1068" s="514"/>
      <c r="E1068" s="514"/>
      <c r="F1068" s="514"/>
      <c r="G1068" s="514"/>
      <c r="H1068" s="514"/>
      <c r="I1068" s="514"/>
      <c r="J1068" s="514"/>
      <c r="K1068" s="514"/>
      <c r="L1068" s="514"/>
      <c r="M1068" s="514"/>
      <c r="N1068" s="514"/>
    </row>
    <row r="1069" spans="3:14" x14ac:dyDescent="0.2">
      <c r="C1069" s="514"/>
      <c r="E1069" s="514"/>
      <c r="F1069" s="514"/>
      <c r="G1069" s="514"/>
      <c r="H1069" s="514"/>
      <c r="I1069" s="514"/>
      <c r="J1069" s="514"/>
      <c r="K1069" s="514"/>
      <c r="L1069" s="514"/>
      <c r="M1069" s="514"/>
      <c r="N1069" s="514"/>
    </row>
    <row r="1070" spans="3:14" x14ac:dyDescent="0.2">
      <c r="C1070" s="514"/>
      <c r="E1070" s="514"/>
      <c r="F1070" s="514"/>
      <c r="G1070" s="514"/>
      <c r="H1070" s="514"/>
      <c r="I1070" s="514"/>
      <c r="J1070" s="514"/>
      <c r="K1070" s="514"/>
      <c r="L1070" s="514"/>
      <c r="M1070" s="514"/>
      <c r="N1070" s="514"/>
    </row>
    <row r="1071" spans="3:14" x14ac:dyDescent="0.2">
      <c r="C1071" s="514"/>
      <c r="E1071" s="514"/>
      <c r="F1071" s="514"/>
      <c r="G1071" s="514"/>
      <c r="H1071" s="514"/>
      <c r="I1071" s="514"/>
      <c r="J1071" s="514"/>
      <c r="K1071" s="514"/>
      <c r="L1071" s="514"/>
      <c r="M1071" s="514"/>
      <c r="N1071" s="514"/>
    </row>
    <row r="1072" spans="3:14" x14ac:dyDescent="0.2">
      <c r="C1072" s="514"/>
      <c r="E1072" s="514"/>
      <c r="F1072" s="514"/>
      <c r="G1072" s="514"/>
      <c r="H1072" s="514"/>
      <c r="I1072" s="514"/>
      <c r="J1072" s="514"/>
      <c r="K1072" s="514"/>
      <c r="L1072" s="514"/>
      <c r="M1072" s="514"/>
      <c r="N1072" s="514"/>
    </row>
    <row r="1073" spans="3:14" x14ac:dyDescent="0.2">
      <c r="C1073" s="514"/>
      <c r="E1073" s="514"/>
      <c r="F1073" s="514"/>
      <c r="G1073" s="514"/>
      <c r="H1073" s="514"/>
      <c r="I1073" s="514"/>
      <c r="J1073" s="514"/>
      <c r="K1073" s="514"/>
      <c r="L1073" s="514"/>
      <c r="M1073" s="514"/>
      <c r="N1073" s="514"/>
    </row>
    <row r="1074" spans="3:14" x14ac:dyDescent="0.2">
      <c r="C1074" s="514"/>
      <c r="E1074" s="514"/>
      <c r="F1074" s="514"/>
      <c r="G1074" s="514"/>
      <c r="H1074" s="514"/>
      <c r="I1074" s="514"/>
      <c r="J1074" s="514"/>
      <c r="K1074" s="514"/>
      <c r="L1074" s="514"/>
      <c r="M1074" s="514"/>
      <c r="N1074" s="514"/>
    </row>
    <row r="1075" spans="3:14" x14ac:dyDescent="0.2">
      <c r="C1075" s="514"/>
      <c r="E1075" s="514"/>
      <c r="F1075" s="514"/>
      <c r="G1075" s="514"/>
      <c r="H1075" s="514"/>
      <c r="I1075" s="514"/>
      <c r="J1075" s="514"/>
      <c r="K1075" s="514"/>
      <c r="L1075" s="514"/>
      <c r="M1075" s="514"/>
      <c r="N1075" s="514"/>
    </row>
    <row r="1076" spans="3:14" x14ac:dyDescent="0.2">
      <c r="C1076" s="514"/>
      <c r="E1076" s="514"/>
      <c r="F1076" s="514"/>
      <c r="G1076" s="514"/>
      <c r="H1076" s="514"/>
      <c r="I1076" s="514"/>
      <c r="J1076" s="514"/>
      <c r="K1076" s="514"/>
      <c r="L1076" s="514"/>
      <c r="M1076" s="514"/>
      <c r="N1076" s="514"/>
    </row>
    <row r="1077" spans="3:14" x14ac:dyDescent="0.2">
      <c r="C1077" s="514"/>
      <c r="E1077" s="514"/>
      <c r="F1077" s="514"/>
      <c r="G1077" s="514"/>
      <c r="H1077" s="514"/>
      <c r="I1077" s="514"/>
      <c r="J1077" s="514"/>
      <c r="K1077" s="514"/>
      <c r="L1077" s="514"/>
      <c r="M1077" s="514"/>
      <c r="N1077" s="514"/>
    </row>
    <row r="1078" spans="3:14" x14ac:dyDescent="0.2">
      <c r="C1078" s="514"/>
      <c r="E1078" s="514"/>
      <c r="F1078" s="514"/>
      <c r="G1078" s="514"/>
      <c r="H1078" s="514"/>
      <c r="I1078" s="514"/>
      <c r="J1078" s="514"/>
      <c r="K1078" s="514"/>
      <c r="L1078" s="514"/>
      <c r="M1078" s="514"/>
      <c r="N1078" s="514"/>
    </row>
    <row r="1079" spans="3:14" x14ac:dyDescent="0.2">
      <c r="C1079" s="514"/>
      <c r="E1079" s="514"/>
      <c r="F1079" s="514"/>
      <c r="G1079" s="514"/>
      <c r="H1079" s="514"/>
      <c r="I1079" s="514"/>
      <c r="J1079" s="514"/>
      <c r="K1079" s="514"/>
      <c r="L1079" s="514"/>
      <c r="M1079" s="514"/>
      <c r="N1079" s="514"/>
    </row>
    <row r="1080" spans="3:14" x14ac:dyDescent="0.2">
      <c r="C1080" s="514"/>
      <c r="E1080" s="514"/>
      <c r="F1080" s="514"/>
      <c r="G1080" s="514"/>
      <c r="H1080" s="514"/>
      <c r="I1080" s="514"/>
      <c r="J1080" s="514"/>
      <c r="K1080" s="514"/>
      <c r="L1080" s="514"/>
      <c r="M1080" s="514"/>
      <c r="N1080" s="514"/>
    </row>
    <row r="1081" spans="3:14" x14ac:dyDescent="0.2">
      <c r="C1081" s="514"/>
      <c r="E1081" s="514"/>
      <c r="F1081" s="514"/>
      <c r="G1081" s="514"/>
      <c r="H1081" s="514"/>
      <c r="I1081" s="514"/>
      <c r="J1081" s="514"/>
      <c r="K1081" s="514"/>
      <c r="L1081" s="514"/>
      <c r="M1081" s="514"/>
      <c r="N1081" s="514"/>
    </row>
    <row r="1082" spans="3:14" x14ac:dyDescent="0.2">
      <c r="C1082" s="514"/>
      <c r="E1082" s="514"/>
      <c r="F1082" s="514"/>
      <c r="G1082" s="514"/>
      <c r="H1082" s="514"/>
      <c r="I1082" s="514"/>
      <c r="J1082" s="514"/>
      <c r="K1082" s="514"/>
      <c r="L1082" s="514"/>
      <c r="M1082" s="514"/>
      <c r="N1082" s="514"/>
    </row>
    <row r="1083" spans="3:14" x14ac:dyDescent="0.2">
      <c r="C1083" s="514"/>
      <c r="E1083" s="514"/>
      <c r="F1083" s="514"/>
      <c r="G1083" s="514"/>
      <c r="H1083" s="514"/>
      <c r="I1083" s="514"/>
      <c r="J1083" s="514"/>
      <c r="K1083" s="514"/>
      <c r="L1083" s="514"/>
      <c r="M1083" s="514"/>
      <c r="N1083" s="514"/>
    </row>
    <row r="1084" spans="3:14" x14ac:dyDescent="0.2">
      <c r="C1084" s="514"/>
      <c r="E1084" s="514"/>
      <c r="F1084" s="514"/>
      <c r="G1084" s="514"/>
      <c r="H1084" s="514"/>
      <c r="I1084" s="514"/>
      <c r="J1084" s="514"/>
      <c r="K1084" s="514"/>
      <c r="L1084" s="514"/>
      <c r="M1084" s="514"/>
      <c r="N1084" s="514"/>
    </row>
    <row r="1085" spans="3:14" x14ac:dyDescent="0.2">
      <c r="C1085" s="514"/>
      <c r="E1085" s="514"/>
      <c r="F1085" s="514"/>
      <c r="G1085" s="514"/>
      <c r="H1085" s="514"/>
      <c r="I1085" s="514"/>
      <c r="J1085" s="514"/>
      <c r="K1085" s="514"/>
      <c r="L1085" s="514"/>
      <c r="M1085" s="514"/>
      <c r="N1085" s="514"/>
    </row>
    <row r="1086" spans="3:14" x14ac:dyDescent="0.2">
      <c r="C1086" s="514"/>
      <c r="E1086" s="514"/>
      <c r="F1086" s="514"/>
      <c r="G1086" s="514"/>
      <c r="H1086" s="514"/>
      <c r="I1086" s="514"/>
      <c r="J1086" s="514"/>
      <c r="K1086" s="514"/>
      <c r="L1086" s="514"/>
      <c r="M1086" s="514"/>
      <c r="N1086" s="514"/>
    </row>
    <row r="1087" spans="3:14" x14ac:dyDescent="0.2">
      <c r="C1087" s="514"/>
      <c r="E1087" s="514"/>
      <c r="F1087" s="514"/>
      <c r="G1087" s="514"/>
      <c r="H1087" s="514"/>
      <c r="I1087" s="514"/>
      <c r="J1087" s="514"/>
      <c r="K1087" s="514"/>
      <c r="L1087" s="514"/>
      <c r="M1087" s="514"/>
      <c r="N1087" s="514"/>
    </row>
    <row r="1088" spans="3:14" x14ac:dyDescent="0.2">
      <c r="C1088" s="514"/>
      <c r="E1088" s="514"/>
      <c r="F1088" s="514"/>
      <c r="G1088" s="514"/>
      <c r="H1088" s="514"/>
      <c r="I1088" s="514"/>
      <c r="J1088" s="514"/>
      <c r="K1088" s="514"/>
      <c r="L1088" s="514"/>
      <c r="M1088" s="514"/>
      <c r="N1088" s="514"/>
    </row>
    <row r="1089" spans="3:14" x14ac:dyDescent="0.2">
      <c r="C1089" s="514"/>
      <c r="E1089" s="514"/>
      <c r="F1089" s="514"/>
      <c r="G1089" s="514"/>
      <c r="H1089" s="514"/>
      <c r="I1089" s="514"/>
      <c r="J1089" s="514"/>
      <c r="K1089" s="514"/>
      <c r="L1089" s="514"/>
      <c r="M1089" s="514"/>
      <c r="N1089" s="514"/>
    </row>
    <row r="1090" spans="3:14" x14ac:dyDescent="0.2">
      <c r="C1090" s="514"/>
      <c r="E1090" s="514"/>
      <c r="F1090" s="514"/>
      <c r="G1090" s="514"/>
      <c r="H1090" s="514"/>
      <c r="I1090" s="514"/>
      <c r="J1090" s="514"/>
      <c r="K1090" s="514"/>
      <c r="L1090" s="514"/>
      <c r="M1090" s="514"/>
      <c r="N1090" s="514"/>
    </row>
    <row r="1091" spans="3:14" x14ac:dyDescent="0.2">
      <c r="C1091" s="514"/>
      <c r="E1091" s="514"/>
      <c r="F1091" s="514"/>
      <c r="G1091" s="514"/>
      <c r="H1091" s="514"/>
      <c r="I1091" s="514"/>
      <c r="J1091" s="514"/>
      <c r="K1091" s="514"/>
      <c r="L1091" s="514"/>
      <c r="M1091" s="514"/>
      <c r="N1091" s="514"/>
    </row>
    <row r="1092" spans="3:14" x14ac:dyDescent="0.2">
      <c r="C1092" s="514"/>
      <c r="E1092" s="514"/>
      <c r="F1092" s="514"/>
      <c r="G1092" s="514"/>
      <c r="H1092" s="514"/>
      <c r="I1092" s="514"/>
      <c r="J1092" s="514"/>
      <c r="K1092" s="514"/>
      <c r="L1092" s="514"/>
      <c r="M1092" s="514"/>
      <c r="N1092" s="514"/>
    </row>
    <row r="1093" spans="3:14" x14ac:dyDescent="0.2">
      <c r="C1093" s="514"/>
      <c r="E1093" s="514"/>
      <c r="F1093" s="514"/>
      <c r="G1093" s="514"/>
      <c r="H1093" s="514"/>
      <c r="I1093" s="514"/>
      <c r="J1093" s="514"/>
      <c r="K1093" s="514"/>
      <c r="L1093" s="514"/>
      <c r="M1093" s="514"/>
      <c r="N1093" s="514"/>
    </row>
    <row r="1094" spans="3:14" x14ac:dyDescent="0.2">
      <c r="C1094" s="514"/>
      <c r="E1094" s="514"/>
      <c r="F1094" s="514"/>
      <c r="G1094" s="514"/>
      <c r="H1094" s="514"/>
      <c r="I1094" s="514"/>
      <c r="J1094" s="514"/>
      <c r="K1094" s="514"/>
      <c r="L1094" s="514"/>
      <c r="M1094" s="514"/>
      <c r="N1094" s="514"/>
    </row>
    <row r="1095" spans="3:14" x14ac:dyDescent="0.2">
      <c r="C1095" s="514"/>
      <c r="E1095" s="514"/>
      <c r="F1095" s="514"/>
      <c r="G1095" s="514"/>
      <c r="H1095" s="514"/>
      <c r="I1095" s="514"/>
      <c r="J1095" s="514"/>
      <c r="K1095" s="514"/>
      <c r="L1095" s="514"/>
      <c r="M1095" s="514"/>
      <c r="N1095" s="514"/>
    </row>
    <row r="1096" spans="3:14" x14ac:dyDescent="0.2">
      <c r="C1096" s="514"/>
      <c r="E1096" s="514"/>
      <c r="F1096" s="514"/>
      <c r="G1096" s="514"/>
      <c r="H1096" s="514"/>
      <c r="I1096" s="514"/>
      <c r="J1096" s="514"/>
      <c r="K1096" s="514"/>
      <c r="L1096" s="514"/>
      <c r="M1096" s="514"/>
      <c r="N1096" s="514"/>
    </row>
    <row r="1097" spans="3:14" x14ac:dyDescent="0.2">
      <c r="C1097" s="514"/>
      <c r="E1097" s="514"/>
      <c r="F1097" s="514"/>
      <c r="G1097" s="514"/>
      <c r="H1097" s="514"/>
      <c r="I1097" s="514"/>
      <c r="J1097" s="514"/>
      <c r="K1097" s="514"/>
      <c r="L1097" s="514"/>
      <c r="M1097" s="514"/>
      <c r="N1097" s="514"/>
    </row>
    <row r="1098" spans="3:14" x14ac:dyDescent="0.2">
      <c r="C1098" s="514"/>
      <c r="E1098" s="514"/>
      <c r="F1098" s="514"/>
      <c r="G1098" s="514"/>
      <c r="H1098" s="514"/>
      <c r="I1098" s="514"/>
      <c r="J1098" s="514"/>
      <c r="K1098" s="514"/>
      <c r="L1098" s="514"/>
      <c r="M1098" s="514"/>
      <c r="N1098" s="514"/>
    </row>
    <row r="1099" spans="3:14" x14ac:dyDescent="0.2">
      <c r="C1099" s="514"/>
      <c r="E1099" s="514"/>
      <c r="F1099" s="514"/>
      <c r="G1099" s="514"/>
      <c r="H1099" s="514"/>
      <c r="I1099" s="514"/>
      <c r="J1099" s="514"/>
      <c r="K1099" s="514"/>
      <c r="L1099" s="514"/>
      <c r="M1099" s="514"/>
      <c r="N1099" s="514"/>
    </row>
    <row r="1100" spans="3:14" x14ac:dyDescent="0.2">
      <c r="C1100" s="514"/>
      <c r="E1100" s="514"/>
      <c r="F1100" s="514"/>
      <c r="G1100" s="514"/>
      <c r="H1100" s="514"/>
      <c r="I1100" s="514"/>
      <c r="J1100" s="514"/>
      <c r="K1100" s="514"/>
      <c r="L1100" s="514"/>
      <c r="M1100" s="514"/>
      <c r="N1100" s="514"/>
    </row>
    <row r="1101" spans="3:14" x14ac:dyDescent="0.2">
      <c r="C1101" s="514"/>
      <c r="E1101" s="514"/>
      <c r="F1101" s="514"/>
      <c r="G1101" s="514"/>
      <c r="H1101" s="514"/>
      <c r="I1101" s="514"/>
      <c r="J1101" s="514"/>
      <c r="K1101" s="514"/>
      <c r="L1101" s="514"/>
      <c r="M1101" s="514"/>
      <c r="N1101" s="514"/>
    </row>
    <row r="1102" spans="3:14" x14ac:dyDescent="0.2">
      <c r="C1102" s="514"/>
      <c r="E1102" s="514"/>
      <c r="F1102" s="514"/>
      <c r="G1102" s="514"/>
      <c r="H1102" s="514"/>
      <c r="I1102" s="514"/>
      <c r="J1102" s="514"/>
      <c r="K1102" s="514"/>
      <c r="L1102" s="514"/>
      <c r="M1102" s="514"/>
      <c r="N1102" s="514"/>
    </row>
    <row r="1103" spans="3:14" x14ac:dyDescent="0.2">
      <c r="C1103" s="514"/>
      <c r="E1103" s="514"/>
      <c r="F1103" s="514"/>
      <c r="G1103" s="514"/>
      <c r="H1103" s="514"/>
      <c r="I1103" s="514"/>
      <c r="J1103" s="514"/>
      <c r="K1103" s="514"/>
      <c r="L1103" s="514"/>
      <c r="M1103" s="514"/>
      <c r="N1103" s="514"/>
    </row>
    <row r="1104" spans="3:14" x14ac:dyDescent="0.2">
      <c r="C1104" s="514"/>
      <c r="E1104" s="514"/>
      <c r="F1104" s="514"/>
      <c r="G1104" s="514"/>
      <c r="H1104" s="514"/>
      <c r="I1104" s="514"/>
      <c r="J1104" s="514"/>
      <c r="K1104" s="514"/>
      <c r="L1104" s="514"/>
      <c r="M1104" s="514"/>
      <c r="N1104" s="514"/>
    </row>
    <row r="1105" spans="3:14" x14ac:dyDescent="0.2">
      <c r="C1105" s="514"/>
      <c r="E1105" s="514"/>
      <c r="F1105" s="514"/>
      <c r="G1105" s="514"/>
      <c r="H1105" s="514"/>
      <c r="I1105" s="514"/>
      <c r="J1105" s="514"/>
      <c r="K1105" s="514"/>
      <c r="L1105" s="514"/>
      <c r="M1105" s="514"/>
      <c r="N1105" s="514"/>
    </row>
    <row r="1106" spans="3:14" x14ac:dyDescent="0.2">
      <c r="C1106" s="514"/>
      <c r="E1106" s="514"/>
      <c r="F1106" s="514"/>
      <c r="G1106" s="514"/>
      <c r="H1106" s="514"/>
      <c r="I1106" s="514"/>
      <c r="J1106" s="514"/>
      <c r="K1106" s="514"/>
      <c r="L1106" s="514"/>
      <c r="M1106" s="514"/>
      <c r="N1106" s="514"/>
    </row>
    <row r="1107" spans="3:14" x14ac:dyDescent="0.2">
      <c r="C1107" s="514"/>
      <c r="E1107" s="514"/>
      <c r="F1107" s="514"/>
      <c r="G1107" s="514"/>
      <c r="H1107" s="514"/>
      <c r="I1107" s="514"/>
      <c r="J1107" s="514"/>
      <c r="K1107" s="514"/>
      <c r="L1107" s="514"/>
      <c r="M1107" s="514"/>
      <c r="N1107" s="514"/>
    </row>
    <row r="1108" spans="3:14" x14ac:dyDescent="0.2">
      <c r="C1108" s="514"/>
      <c r="E1108" s="514"/>
      <c r="F1108" s="514"/>
      <c r="G1108" s="514"/>
      <c r="H1108" s="514"/>
      <c r="I1108" s="514"/>
      <c r="J1108" s="514"/>
      <c r="K1108" s="514"/>
      <c r="L1108" s="514"/>
      <c r="M1108" s="514"/>
      <c r="N1108" s="514"/>
    </row>
    <row r="1109" spans="3:14" x14ac:dyDescent="0.2">
      <c r="C1109" s="514"/>
      <c r="E1109" s="514"/>
      <c r="F1109" s="514"/>
      <c r="G1109" s="514"/>
      <c r="H1109" s="514"/>
      <c r="I1109" s="514"/>
      <c r="J1109" s="514"/>
      <c r="K1109" s="514"/>
      <c r="L1109" s="514"/>
      <c r="M1109" s="514"/>
      <c r="N1109" s="514"/>
    </row>
    <row r="1110" spans="3:14" x14ac:dyDescent="0.2">
      <c r="C1110" s="514"/>
      <c r="E1110" s="514"/>
      <c r="F1110" s="514"/>
      <c r="G1110" s="514"/>
      <c r="H1110" s="514"/>
      <c r="I1110" s="514"/>
      <c r="J1110" s="514"/>
      <c r="K1110" s="514"/>
      <c r="L1110" s="514"/>
      <c r="M1110" s="514"/>
      <c r="N1110" s="514"/>
    </row>
    <row r="1111" spans="3:14" x14ac:dyDescent="0.2">
      <c r="C1111" s="514"/>
      <c r="E1111" s="514"/>
      <c r="F1111" s="514"/>
      <c r="G1111" s="514"/>
      <c r="H1111" s="514"/>
      <c r="I1111" s="514"/>
      <c r="J1111" s="514"/>
      <c r="K1111" s="514"/>
      <c r="L1111" s="514"/>
      <c r="M1111" s="514"/>
      <c r="N1111" s="514"/>
    </row>
    <row r="1112" spans="3:14" x14ac:dyDescent="0.2">
      <c r="C1112" s="514"/>
      <c r="E1112" s="514"/>
      <c r="F1112" s="514"/>
      <c r="G1112" s="514"/>
      <c r="H1112" s="514"/>
      <c r="I1112" s="514"/>
      <c r="J1112" s="514"/>
      <c r="K1112" s="514"/>
      <c r="L1112" s="514"/>
      <c r="M1112" s="514"/>
      <c r="N1112" s="514"/>
    </row>
    <row r="1113" spans="3:14" x14ac:dyDescent="0.2">
      <c r="C1113" s="514"/>
      <c r="E1113" s="514"/>
      <c r="F1113" s="514"/>
      <c r="G1113" s="514"/>
      <c r="H1113" s="514"/>
      <c r="I1113" s="514"/>
      <c r="J1113" s="514"/>
      <c r="K1113" s="514"/>
      <c r="L1113" s="514"/>
      <c r="M1113" s="514"/>
      <c r="N1113" s="514"/>
    </row>
    <row r="1114" spans="3:14" x14ac:dyDescent="0.2">
      <c r="C1114" s="514"/>
      <c r="E1114" s="514"/>
      <c r="F1114" s="514"/>
      <c r="G1114" s="514"/>
      <c r="H1114" s="514"/>
      <c r="I1114" s="514"/>
      <c r="J1114" s="514"/>
      <c r="K1114" s="514"/>
      <c r="L1114" s="514"/>
      <c r="M1114" s="514"/>
      <c r="N1114" s="514"/>
    </row>
    <row r="1115" spans="3:14" x14ac:dyDescent="0.2">
      <c r="C1115" s="514"/>
      <c r="E1115" s="514"/>
      <c r="F1115" s="514"/>
      <c r="G1115" s="514"/>
      <c r="H1115" s="514"/>
      <c r="I1115" s="514"/>
      <c r="J1115" s="514"/>
      <c r="K1115" s="514"/>
      <c r="L1115" s="514"/>
      <c r="M1115" s="514"/>
      <c r="N1115" s="514"/>
    </row>
    <row r="1116" spans="3:14" x14ac:dyDescent="0.2">
      <c r="C1116" s="514"/>
      <c r="E1116" s="514"/>
      <c r="F1116" s="514"/>
      <c r="G1116" s="514"/>
      <c r="H1116" s="514"/>
      <c r="I1116" s="514"/>
      <c r="J1116" s="514"/>
      <c r="K1116" s="514"/>
      <c r="L1116" s="514"/>
      <c r="M1116" s="514"/>
      <c r="N1116" s="514"/>
    </row>
    <row r="1117" spans="3:14" x14ac:dyDescent="0.2">
      <c r="C1117" s="514"/>
      <c r="E1117" s="514"/>
      <c r="F1117" s="514"/>
      <c r="G1117" s="514"/>
      <c r="H1117" s="514"/>
      <c r="I1117" s="514"/>
      <c r="J1117" s="514"/>
      <c r="K1117" s="514"/>
      <c r="L1117" s="514"/>
      <c r="M1117" s="514"/>
      <c r="N1117" s="514"/>
    </row>
    <row r="1118" spans="3:14" x14ac:dyDescent="0.2">
      <c r="C1118" s="514"/>
      <c r="E1118" s="514"/>
      <c r="F1118" s="514"/>
      <c r="G1118" s="514"/>
      <c r="H1118" s="514"/>
      <c r="I1118" s="514"/>
      <c r="J1118" s="514"/>
      <c r="K1118" s="514"/>
      <c r="L1118" s="514"/>
      <c r="M1118" s="514"/>
      <c r="N1118" s="514"/>
    </row>
    <row r="1119" spans="3:14" x14ac:dyDescent="0.2">
      <c r="C1119" s="514"/>
      <c r="E1119" s="514"/>
      <c r="F1119" s="514"/>
      <c r="G1119" s="514"/>
      <c r="H1119" s="514"/>
      <c r="I1119" s="514"/>
      <c r="J1119" s="514"/>
      <c r="K1119" s="514"/>
      <c r="L1119" s="514"/>
      <c r="M1119" s="514"/>
      <c r="N1119" s="514"/>
    </row>
    <row r="1120" spans="3:14" x14ac:dyDescent="0.2">
      <c r="C1120" s="514"/>
      <c r="E1120" s="514"/>
      <c r="F1120" s="514"/>
      <c r="G1120" s="514"/>
      <c r="H1120" s="514"/>
      <c r="I1120" s="514"/>
      <c r="J1120" s="514"/>
      <c r="K1120" s="514"/>
      <c r="L1120" s="514"/>
      <c r="M1120" s="514"/>
      <c r="N1120" s="514"/>
    </row>
    <row r="1121" spans="3:14" x14ac:dyDescent="0.2">
      <c r="C1121" s="514"/>
      <c r="E1121" s="514"/>
      <c r="F1121" s="514"/>
      <c r="G1121" s="514"/>
      <c r="H1121" s="514"/>
      <c r="I1121" s="514"/>
      <c r="J1121" s="514"/>
      <c r="K1121" s="514"/>
      <c r="L1121" s="514"/>
      <c r="M1121" s="514"/>
      <c r="N1121" s="514"/>
    </row>
    <row r="1122" spans="3:14" x14ac:dyDescent="0.2">
      <c r="C1122" s="514"/>
      <c r="E1122" s="514"/>
      <c r="F1122" s="514"/>
      <c r="G1122" s="514"/>
      <c r="H1122" s="514"/>
      <c r="I1122" s="514"/>
      <c r="J1122" s="514"/>
      <c r="K1122" s="514"/>
      <c r="L1122" s="514"/>
      <c r="M1122" s="514"/>
      <c r="N1122" s="514"/>
    </row>
    <row r="1123" spans="3:14" x14ac:dyDescent="0.2">
      <c r="C1123" s="514"/>
      <c r="E1123" s="514"/>
      <c r="F1123" s="514"/>
      <c r="G1123" s="514"/>
      <c r="H1123" s="514"/>
      <c r="I1123" s="514"/>
      <c r="J1123" s="514"/>
      <c r="K1123" s="514"/>
      <c r="L1123" s="514"/>
      <c r="M1123" s="514"/>
      <c r="N1123" s="514"/>
    </row>
    <row r="1124" spans="3:14" x14ac:dyDescent="0.2">
      <c r="C1124" s="514"/>
      <c r="E1124" s="514"/>
      <c r="F1124" s="514"/>
      <c r="G1124" s="514"/>
      <c r="H1124" s="514"/>
      <c r="I1124" s="514"/>
      <c r="J1124" s="514"/>
      <c r="K1124" s="514"/>
      <c r="L1124" s="514"/>
      <c r="M1124" s="514"/>
      <c r="N1124" s="514"/>
    </row>
    <row r="1125" spans="3:14" x14ac:dyDescent="0.2">
      <c r="C1125" s="514"/>
      <c r="E1125" s="514"/>
      <c r="F1125" s="514"/>
      <c r="G1125" s="514"/>
      <c r="H1125" s="514"/>
      <c r="I1125" s="514"/>
      <c r="J1125" s="514"/>
      <c r="K1125" s="514"/>
      <c r="L1125" s="514"/>
      <c r="M1125" s="514"/>
      <c r="N1125" s="514"/>
    </row>
    <row r="1126" spans="3:14" x14ac:dyDescent="0.2">
      <c r="C1126" s="514"/>
      <c r="E1126" s="514"/>
      <c r="F1126" s="514"/>
      <c r="G1126" s="514"/>
      <c r="H1126" s="514"/>
      <c r="I1126" s="514"/>
      <c r="J1126" s="514"/>
      <c r="K1126" s="514"/>
      <c r="L1126" s="514"/>
      <c r="M1126" s="514"/>
      <c r="N1126" s="514"/>
    </row>
    <row r="1127" spans="3:14" x14ac:dyDescent="0.2">
      <c r="C1127" s="514"/>
      <c r="E1127" s="514"/>
      <c r="F1127" s="514"/>
      <c r="G1127" s="514"/>
      <c r="H1127" s="514"/>
      <c r="I1127" s="514"/>
      <c r="J1127" s="514"/>
      <c r="K1127" s="514"/>
      <c r="L1127" s="514"/>
      <c r="M1127" s="514"/>
      <c r="N1127" s="514"/>
    </row>
    <row r="1128" spans="3:14" x14ac:dyDescent="0.2">
      <c r="C1128" s="514"/>
      <c r="E1128" s="514"/>
      <c r="F1128" s="514"/>
      <c r="G1128" s="514"/>
      <c r="H1128" s="514"/>
      <c r="I1128" s="514"/>
      <c r="J1128" s="514"/>
      <c r="K1128" s="514"/>
      <c r="L1128" s="514"/>
      <c r="M1128" s="514"/>
      <c r="N1128" s="514"/>
    </row>
    <row r="1129" spans="3:14" x14ac:dyDescent="0.2">
      <c r="C1129" s="514"/>
      <c r="E1129" s="514"/>
      <c r="F1129" s="514"/>
      <c r="G1129" s="514"/>
      <c r="H1129" s="514"/>
      <c r="I1129" s="514"/>
      <c r="J1129" s="514"/>
      <c r="K1129" s="514"/>
      <c r="L1129" s="514"/>
      <c r="M1129" s="514"/>
      <c r="N1129" s="514"/>
    </row>
    <row r="1130" spans="3:14" x14ac:dyDescent="0.2">
      <c r="C1130" s="514"/>
      <c r="E1130" s="514"/>
      <c r="F1130" s="514"/>
      <c r="G1130" s="514"/>
      <c r="H1130" s="514"/>
      <c r="I1130" s="514"/>
      <c r="J1130" s="514"/>
      <c r="K1130" s="514"/>
      <c r="L1130" s="514"/>
      <c r="M1130" s="514"/>
      <c r="N1130" s="514"/>
    </row>
    <row r="1131" spans="3:14" x14ac:dyDescent="0.2">
      <c r="C1131" s="514"/>
      <c r="E1131" s="514"/>
      <c r="F1131" s="514"/>
      <c r="G1131" s="514"/>
      <c r="H1131" s="514"/>
      <c r="I1131" s="514"/>
      <c r="J1131" s="514"/>
      <c r="K1131" s="514"/>
      <c r="L1131" s="514"/>
      <c r="M1131" s="514"/>
      <c r="N1131" s="514"/>
    </row>
    <row r="1132" spans="3:14" x14ac:dyDescent="0.2">
      <c r="C1132" s="514"/>
      <c r="E1132" s="514"/>
      <c r="F1132" s="514"/>
      <c r="G1132" s="514"/>
      <c r="H1132" s="514"/>
      <c r="I1132" s="514"/>
      <c r="J1132" s="514"/>
      <c r="K1132" s="514"/>
      <c r="L1132" s="514"/>
      <c r="M1132" s="514"/>
      <c r="N1132" s="514"/>
    </row>
    <row r="1133" spans="3:14" x14ac:dyDescent="0.2">
      <c r="C1133" s="514"/>
      <c r="E1133" s="514"/>
      <c r="F1133" s="514"/>
      <c r="G1133" s="514"/>
      <c r="H1133" s="514"/>
      <c r="I1133" s="514"/>
      <c r="J1133" s="514"/>
      <c r="K1133" s="514"/>
      <c r="L1133" s="514"/>
      <c r="M1133" s="514"/>
      <c r="N1133" s="514"/>
    </row>
    <row r="1134" spans="3:14" x14ac:dyDescent="0.2">
      <c r="C1134" s="514"/>
      <c r="E1134" s="514"/>
      <c r="F1134" s="514"/>
      <c r="G1134" s="514"/>
      <c r="H1134" s="514"/>
      <c r="I1134" s="514"/>
      <c r="J1134" s="514"/>
      <c r="K1134" s="514"/>
      <c r="L1134" s="514"/>
      <c r="M1134" s="514"/>
      <c r="N1134" s="514"/>
    </row>
    <row r="1135" spans="3:14" x14ac:dyDescent="0.2">
      <c r="C1135" s="514"/>
      <c r="E1135" s="514"/>
      <c r="F1135" s="514"/>
      <c r="G1135" s="514"/>
      <c r="H1135" s="514"/>
      <c r="I1135" s="514"/>
      <c r="J1135" s="514"/>
      <c r="K1135" s="514"/>
      <c r="L1135" s="514"/>
      <c r="M1135" s="514"/>
      <c r="N1135" s="514"/>
    </row>
    <row r="1136" spans="3:14" x14ac:dyDescent="0.2">
      <c r="C1136" s="514"/>
      <c r="E1136" s="514"/>
      <c r="F1136" s="514"/>
      <c r="G1136" s="514"/>
      <c r="H1136" s="514"/>
      <c r="I1136" s="514"/>
      <c r="J1136" s="514"/>
      <c r="K1136" s="514"/>
      <c r="L1136" s="514"/>
      <c r="M1136" s="514"/>
      <c r="N1136" s="514"/>
    </row>
    <row r="1137" spans="3:14" x14ac:dyDescent="0.2">
      <c r="C1137" s="514"/>
      <c r="E1137" s="514"/>
      <c r="F1137" s="514"/>
      <c r="G1137" s="514"/>
      <c r="H1137" s="514"/>
      <c r="I1137" s="514"/>
      <c r="J1137" s="514"/>
      <c r="K1137" s="514"/>
      <c r="L1137" s="514"/>
      <c r="M1137" s="514"/>
      <c r="N1137" s="514"/>
    </row>
    <row r="1138" spans="3:14" x14ac:dyDescent="0.2">
      <c r="C1138" s="514"/>
      <c r="E1138" s="514"/>
      <c r="F1138" s="514"/>
      <c r="G1138" s="514"/>
      <c r="H1138" s="514"/>
      <c r="I1138" s="514"/>
      <c r="J1138" s="514"/>
      <c r="K1138" s="514"/>
      <c r="L1138" s="514"/>
      <c r="M1138" s="514"/>
      <c r="N1138" s="514"/>
    </row>
    <row r="1139" spans="3:14" x14ac:dyDescent="0.2">
      <c r="C1139" s="514"/>
      <c r="E1139" s="514"/>
      <c r="F1139" s="514"/>
      <c r="G1139" s="514"/>
      <c r="H1139" s="514"/>
      <c r="I1139" s="514"/>
      <c r="J1139" s="514"/>
      <c r="K1139" s="514"/>
      <c r="L1139" s="514"/>
      <c r="M1139" s="514"/>
      <c r="N1139" s="514"/>
    </row>
    <row r="1140" spans="3:14" x14ac:dyDescent="0.2">
      <c r="C1140" s="514"/>
      <c r="E1140" s="514"/>
      <c r="F1140" s="514"/>
      <c r="G1140" s="514"/>
      <c r="H1140" s="514"/>
      <c r="I1140" s="514"/>
      <c r="J1140" s="514"/>
      <c r="K1140" s="514"/>
      <c r="L1140" s="514"/>
      <c r="M1140" s="514"/>
      <c r="N1140" s="514"/>
    </row>
    <row r="1141" spans="3:14" x14ac:dyDescent="0.2">
      <c r="C1141" s="514"/>
      <c r="E1141" s="514"/>
      <c r="F1141" s="514"/>
      <c r="G1141" s="514"/>
      <c r="H1141" s="514"/>
      <c r="I1141" s="514"/>
      <c r="J1141" s="514"/>
      <c r="K1141" s="514"/>
      <c r="L1141" s="514"/>
      <c r="M1141" s="514"/>
      <c r="N1141" s="514"/>
    </row>
    <row r="1142" spans="3:14" x14ac:dyDescent="0.2">
      <c r="C1142" s="514"/>
      <c r="E1142" s="514"/>
      <c r="F1142" s="514"/>
      <c r="G1142" s="514"/>
      <c r="H1142" s="514"/>
      <c r="I1142" s="514"/>
      <c r="J1142" s="514"/>
      <c r="K1142" s="514"/>
      <c r="L1142" s="514"/>
      <c r="M1142" s="514"/>
      <c r="N1142" s="514"/>
    </row>
    <row r="1143" spans="3:14" x14ac:dyDescent="0.2">
      <c r="C1143" s="514"/>
      <c r="E1143" s="514"/>
      <c r="F1143" s="514"/>
      <c r="G1143" s="514"/>
      <c r="H1143" s="514"/>
      <c r="I1143" s="514"/>
      <c r="J1143" s="514"/>
      <c r="K1143" s="514"/>
      <c r="L1143" s="514"/>
      <c r="M1143" s="514"/>
      <c r="N1143" s="514"/>
    </row>
    <row r="1144" spans="3:14" x14ac:dyDescent="0.2">
      <c r="C1144" s="514"/>
      <c r="E1144" s="514"/>
      <c r="F1144" s="514"/>
      <c r="G1144" s="514"/>
      <c r="H1144" s="514"/>
      <c r="I1144" s="514"/>
      <c r="J1144" s="514"/>
      <c r="K1144" s="514"/>
      <c r="L1144" s="514"/>
      <c r="M1144" s="514"/>
      <c r="N1144" s="514"/>
    </row>
    <row r="1145" spans="3:14" x14ac:dyDescent="0.2">
      <c r="C1145" s="514"/>
      <c r="E1145" s="514"/>
      <c r="F1145" s="514"/>
      <c r="G1145" s="514"/>
      <c r="H1145" s="514"/>
      <c r="I1145" s="514"/>
      <c r="J1145" s="514"/>
      <c r="K1145" s="514"/>
      <c r="L1145" s="514"/>
      <c r="M1145" s="514"/>
      <c r="N1145" s="514"/>
    </row>
    <row r="1146" spans="3:14" x14ac:dyDescent="0.2">
      <c r="C1146" s="514"/>
      <c r="E1146" s="514"/>
      <c r="F1146" s="514"/>
      <c r="G1146" s="514"/>
      <c r="H1146" s="514"/>
      <c r="I1146" s="514"/>
      <c r="J1146" s="514"/>
      <c r="K1146" s="514"/>
      <c r="L1146" s="514"/>
      <c r="M1146" s="514"/>
      <c r="N1146" s="514"/>
    </row>
    <row r="1147" spans="3:14" x14ac:dyDescent="0.2">
      <c r="C1147" s="514"/>
      <c r="E1147" s="514"/>
      <c r="F1147" s="514"/>
      <c r="G1147" s="514"/>
      <c r="H1147" s="514"/>
      <c r="I1147" s="514"/>
      <c r="J1147" s="514"/>
      <c r="K1147" s="514"/>
      <c r="L1147" s="514"/>
      <c r="M1147" s="514"/>
      <c r="N1147" s="514"/>
    </row>
    <row r="1148" spans="3:14" x14ac:dyDescent="0.2">
      <c r="C1148" s="514"/>
      <c r="E1148" s="514"/>
      <c r="F1148" s="514"/>
      <c r="G1148" s="514"/>
      <c r="H1148" s="514"/>
      <c r="I1148" s="514"/>
      <c r="J1148" s="514"/>
      <c r="K1148" s="514"/>
      <c r="L1148" s="514"/>
      <c r="M1148" s="514"/>
      <c r="N1148" s="514"/>
    </row>
    <row r="1149" spans="3:14" x14ac:dyDescent="0.2">
      <c r="C1149" s="514"/>
      <c r="E1149" s="514"/>
      <c r="F1149" s="514"/>
      <c r="G1149" s="514"/>
      <c r="H1149" s="514"/>
      <c r="I1149" s="514"/>
      <c r="J1149" s="514"/>
      <c r="K1149" s="514"/>
      <c r="L1149" s="514"/>
      <c r="M1149" s="514"/>
      <c r="N1149" s="514"/>
    </row>
    <row r="1150" spans="3:14" x14ac:dyDescent="0.2">
      <c r="C1150" s="514"/>
      <c r="E1150" s="514"/>
      <c r="F1150" s="514"/>
      <c r="G1150" s="514"/>
      <c r="H1150" s="514"/>
      <c r="I1150" s="514"/>
      <c r="J1150" s="514"/>
      <c r="K1150" s="514"/>
      <c r="L1150" s="514"/>
      <c r="M1150" s="514"/>
      <c r="N1150" s="514"/>
    </row>
    <row r="1151" spans="3:14" x14ac:dyDescent="0.2">
      <c r="C1151" s="514"/>
      <c r="E1151" s="514"/>
      <c r="F1151" s="514"/>
      <c r="G1151" s="514"/>
      <c r="H1151" s="514"/>
      <c r="I1151" s="514"/>
      <c r="J1151" s="514"/>
      <c r="K1151" s="514"/>
      <c r="L1151" s="514"/>
      <c r="M1151" s="514"/>
      <c r="N1151" s="514"/>
    </row>
    <row r="1152" spans="3:14" x14ac:dyDescent="0.2">
      <c r="C1152" s="514"/>
      <c r="E1152" s="514"/>
      <c r="F1152" s="514"/>
      <c r="G1152" s="514"/>
      <c r="H1152" s="514"/>
      <c r="I1152" s="514"/>
      <c r="J1152" s="514"/>
      <c r="K1152" s="514"/>
      <c r="L1152" s="514"/>
      <c r="M1152" s="514"/>
      <c r="N1152" s="514"/>
    </row>
    <row r="1153" spans="3:14" x14ac:dyDescent="0.2">
      <c r="C1153" s="514"/>
      <c r="E1153" s="514"/>
      <c r="F1153" s="514"/>
      <c r="G1153" s="514"/>
      <c r="H1153" s="514"/>
      <c r="I1153" s="514"/>
      <c r="J1153" s="514"/>
      <c r="K1153" s="514"/>
      <c r="L1153" s="514"/>
      <c r="M1153" s="514"/>
      <c r="N1153" s="514"/>
    </row>
    <row r="1154" spans="3:14" x14ac:dyDescent="0.2">
      <c r="C1154" s="514"/>
      <c r="E1154" s="514"/>
      <c r="F1154" s="514"/>
      <c r="G1154" s="514"/>
      <c r="H1154" s="514"/>
      <c r="I1154" s="514"/>
      <c r="J1154" s="514"/>
      <c r="K1154" s="514"/>
      <c r="L1154" s="514"/>
      <c r="M1154" s="514"/>
      <c r="N1154" s="514"/>
    </row>
    <row r="1155" spans="3:14" x14ac:dyDescent="0.2">
      <c r="C1155" s="514"/>
      <c r="E1155" s="514"/>
      <c r="F1155" s="514"/>
      <c r="G1155" s="514"/>
      <c r="H1155" s="514"/>
      <c r="I1155" s="514"/>
      <c r="J1155" s="514"/>
      <c r="K1155" s="514"/>
      <c r="L1155" s="514"/>
      <c r="M1155" s="514"/>
      <c r="N1155" s="514"/>
    </row>
    <row r="1156" spans="3:14" x14ac:dyDescent="0.2">
      <c r="C1156" s="514"/>
      <c r="E1156" s="514"/>
      <c r="F1156" s="514"/>
      <c r="G1156" s="514"/>
      <c r="H1156" s="514"/>
      <c r="I1156" s="514"/>
      <c r="J1156" s="514"/>
      <c r="K1156" s="514"/>
      <c r="L1156" s="514"/>
      <c r="M1156" s="514"/>
      <c r="N1156" s="514"/>
    </row>
    <row r="1157" spans="3:14" x14ac:dyDescent="0.2">
      <c r="C1157" s="514"/>
      <c r="E1157" s="514"/>
      <c r="F1157" s="514"/>
      <c r="G1157" s="514"/>
      <c r="H1157" s="514"/>
      <c r="I1157" s="514"/>
      <c r="J1157" s="514"/>
      <c r="K1157" s="514"/>
      <c r="L1157" s="514"/>
      <c r="M1157" s="514"/>
      <c r="N1157" s="514"/>
    </row>
    <row r="1158" spans="3:14" x14ac:dyDescent="0.2">
      <c r="C1158" s="514"/>
      <c r="E1158" s="514"/>
      <c r="F1158" s="514"/>
      <c r="G1158" s="514"/>
      <c r="H1158" s="514"/>
      <c r="I1158" s="514"/>
      <c r="J1158" s="514"/>
      <c r="K1158" s="514"/>
      <c r="L1158" s="514"/>
      <c r="M1158" s="514"/>
      <c r="N1158" s="514"/>
    </row>
    <row r="1159" spans="3:14" x14ac:dyDescent="0.2">
      <c r="C1159" s="514"/>
      <c r="E1159" s="514"/>
      <c r="F1159" s="514"/>
      <c r="G1159" s="514"/>
      <c r="H1159" s="514"/>
      <c r="I1159" s="514"/>
      <c r="J1159" s="514"/>
      <c r="K1159" s="514"/>
      <c r="L1159" s="514"/>
      <c r="M1159" s="514"/>
      <c r="N1159" s="514"/>
    </row>
    <row r="1160" spans="3:14" x14ac:dyDescent="0.2">
      <c r="C1160" s="514"/>
      <c r="E1160" s="514"/>
      <c r="F1160" s="514"/>
      <c r="G1160" s="514"/>
      <c r="H1160" s="514"/>
      <c r="I1160" s="514"/>
      <c r="J1160" s="514"/>
      <c r="K1160" s="514"/>
      <c r="L1160" s="514"/>
      <c r="M1160" s="514"/>
      <c r="N1160" s="514"/>
    </row>
    <row r="1161" spans="3:14" x14ac:dyDescent="0.2">
      <c r="C1161" s="514"/>
      <c r="E1161" s="514"/>
      <c r="F1161" s="514"/>
      <c r="G1161" s="514"/>
      <c r="H1161" s="514"/>
      <c r="I1161" s="514"/>
      <c r="J1161" s="514"/>
      <c r="K1161" s="514"/>
      <c r="L1161" s="514"/>
      <c r="M1161" s="514"/>
      <c r="N1161" s="514"/>
    </row>
    <row r="1162" spans="3:14" x14ac:dyDescent="0.2">
      <c r="C1162" s="514"/>
      <c r="E1162" s="514"/>
      <c r="F1162" s="514"/>
      <c r="G1162" s="514"/>
      <c r="H1162" s="514"/>
      <c r="I1162" s="514"/>
      <c r="J1162" s="514"/>
      <c r="K1162" s="514"/>
      <c r="L1162" s="514"/>
      <c r="M1162" s="514"/>
      <c r="N1162" s="514"/>
    </row>
    <row r="1163" spans="3:14" x14ac:dyDescent="0.2">
      <c r="C1163" s="514"/>
      <c r="E1163" s="514"/>
      <c r="F1163" s="514"/>
      <c r="G1163" s="514"/>
      <c r="H1163" s="514"/>
      <c r="I1163" s="514"/>
      <c r="J1163" s="514"/>
      <c r="K1163" s="514"/>
      <c r="L1163" s="514"/>
      <c r="M1163" s="514"/>
      <c r="N1163" s="514"/>
    </row>
    <row r="1164" spans="3:14" x14ac:dyDescent="0.2">
      <c r="C1164" s="514"/>
      <c r="E1164" s="514"/>
      <c r="F1164" s="514"/>
      <c r="G1164" s="514"/>
      <c r="H1164" s="514"/>
      <c r="I1164" s="514"/>
      <c r="J1164" s="514"/>
      <c r="K1164" s="514"/>
      <c r="L1164" s="514"/>
      <c r="M1164" s="514"/>
      <c r="N1164" s="514"/>
    </row>
    <row r="1165" spans="3:14" x14ac:dyDescent="0.2">
      <c r="C1165" s="514"/>
      <c r="E1165" s="514"/>
      <c r="F1165" s="514"/>
      <c r="G1165" s="514"/>
      <c r="H1165" s="514"/>
      <c r="I1165" s="514"/>
      <c r="J1165" s="514"/>
      <c r="K1165" s="514"/>
      <c r="L1165" s="514"/>
      <c r="M1165" s="514"/>
      <c r="N1165" s="514"/>
    </row>
    <row r="1166" spans="3:14" x14ac:dyDescent="0.2">
      <c r="C1166" s="514"/>
      <c r="E1166" s="514"/>
      <c r="F1166" s="514"/>
      <c r="G1166" s="514"/>
      <c r="H1166" s="514"/>
      <c r="I1166" s="514"/>
      <c r="J1166" s="514"/>
      <c r="K1166" s="514"/>
      <c r="L1166" s="514"/>
      <c r="M1166" s="514"/>
      <c r="N1166" s="514"/>
    </row>
    <row r="1167" spans="3:14" x14ac:dyDescent="0.2">
      <c r="C1167" s="514"/>
      <c r="E1167" s="514"/>
      <c r="F1167" s="514"/>
      <c r="G1167" s="514"/>
      <c r="H1167" s="514"/>
      <c r="I1167" s="514"/>
      <c r="J1167" s="514"/>
      <c r="K1167" s="514"/>
      <c r="L1167" s="514"/>
      <c r="M1167" s="514"/>
      <c r="N1167" s="514"/>
    </row>
    <row r="1168" spans="3:14" x14ac:dyDescent="0.2">
      <c r="C1168" s="514"/>
      <c r="E1168" s="514"/>
      <c r="F1168" s="514"/>
      <c r="G1168" s="514"/>
      <c r="H1168" s="514"/>
      <c r="I1168" s="514"/>
      <c r="J1168" s="514"/>
      <c r="K1168" s="514"/>
      <c r="L1168" s="514"/>
      <c r="M1168" s="514"/>
      <c r="N1168" s="514"/>
    </row>
    <row r="1169" spans="3:14" x14ac:dyDescent="0.2">
      <c r="C1169" s="514"/>
      <c r="E1169" s="514"/>
      <c r="F1169" s="514"/>
      <c r="G1169" s="514"/>
      <c r="H1169" s="514"/>
      <c r="I1169" s="514"/>
      <c r="J1169" s="514"/>
      <c r="K1169" s="514"/>
      <c r="L1169" s="514"/>
      <c r="M1169" s="514"/>
      <c r="N1169" s="514"/>
    </row>
    <row r="1170" spans="3:14" x14ac:dyDescent="0.2">
      <c r="C1170" s="514"/>
      <c r="E1170" s="514"/>
      <c r="F1170" s="514"/>
      <c r="G1170" s="514"/>
      <c r="H1170" s="514"/>
      <c r="I1170" s="514"/>
      <c r="J1170" s="514"/>
      <c r="K1170" s="514"/>
      <c r="L1170" s="514"/>
      <c r="M1170" s="514"/>
      <c r="N1170" s="514"/>
    </row>
    <row r="1171" spans="3:14" x14ac:dyDescent="0.2">
      <c r="C1171" s="514"/>
      <c r="E1171" s="514"/>
      <c r="F1171" s="514"/>
      <c r="G1171" s="514"/>
      <c r="H1171" s="514"/>
      <c r="I1171" s="514"/>
      <c r="J1171" s="514"/>
      <c r="K1171" s="514"/>
      <c r="L1171" s="514"/>
      <c r="M1171" s="514"/>
      <c r="N1171" s="514"/>
    </row>
    <row r="1172" spans="3:14" x14ac:dyDescent="0.2">
      <c r="C1172" s="514"/>
      <c r="E1172" s="514"/>
      <c r="F1172" s="514"/>
      <c r="G1172" s="514"/>
      <c r="H1172" s="514"/>
      <c r="I1172" s="514"/>
      <c r="J1172" s="514"/>
      <c r="K1172" s="514"/>
      <c r="L1172" s="514"/>
      <c r="M1172" s="514"/>
      <c r="N1172" s="514"/>
    </row>
    <row r="1173" spans="3:14" x14ac:dyDescent="0.2">
      <c r="C1173" s="514"/>
      <c r="E1173" s="514"/>
      <c r="F1173" s="514"/>
      <c r="G1173" s="514"/>
      <c r="H1173" s="514"/>
      <c r="I1173" s="514"/>
      <c r="J1173" s="514"/>
      <c r="K1173" s="514"/>
      <c r="L1173" s="514"/>
      <c r="M1173" s="514"/>
      <c r="N1173" s="514"/>
    </row>
    <row r="1174" spans="3:14" x14ac:dyDescent="0.2">
      <c r="C1174" s="514"/>
      <c r="E1174" s="514"/>
      <c r="F1174" s="514"/>
      <c r="G1174" s="514"/>
      <c r="H1174" s="514"/>
      <c r="I1174" s="514"/>
      <c r="J1174" s="514"/>
      <c r="K1174" s="514"/>
      <c r="L1174" s="514"/>
      <c r="M1174" s="514"/>
      <c r="N1174" s="514"/>
    </row>
    <row r="1175" spans="3:14" x14ac:dyDescent="0.2">
      <c r="C1175" s="514"/>
      <c r="E1175" s="514"/>
      <c r="F1175" s="514"/>
      <c r="G1175" s="514"/>
      <c r="H1175" s="514"/>
      <c r="I1175" s="514"/>
      <c r="J1175" s="514"/>
      <c r="K1175" s="514"/>
      <c r="L1175" s="514"/>
      <c r="M1175" s="514"/>
      <c r="N1175" s="514"/>
    </row>
    <row r="1176" spans="3:14" x14ac:dyDescent="0.2">
      <c r="C1176" s="514"/>
      <c r="E1176" s="514"/>
      <c r="F1176" s="514"/>
      <c r="G1176" s="514"/>
      <c r="H1176" s="514"/>
      <c r="I1176" s="514"/>
      <c r="J1176" s="514"/>
      <c r="K1176" s="514"/>
      <c r="L1176" s="514"/>
      <c r="M1176" s="514"/>
      <c r="N1176" s="514"/>
    </row>
    <row r="1177" spans="3:14" x14ac:dyDescent="0.2">
      <c r="C1177" s="514"/>
      <c r="E1177" s="514"/>
      <c r="F1177" s="514"/>
      <c r="G1177" s="514"/>
      <c r="H1177" s="514"/>
      <c r="I1177" s="514"/>
      <c r="J1177" s="514"/>
      <c r="K1177" s="514"/>
      <c r="L1177" s="514"/>
      <c r="M1177" s="514"/>
      <c r="N1177" s="514"/>
    </row>
    <row r="1178" spans="3:14" x14ac:dyDescent="0.2">
      <c r="C1178" s="514"/>
      <c r="E1178" s="514"/>
      <c r="F1178" s="514"/>
      <c r="G1178" s="514"/>
      <c r="H1178" s="514"/>
      <c r="I1178" s="514"/>
      <c r="J1178" s="514"/>
      <c r="K1178" s="514"/>
      <c r="L1178" s="514"/>
      <c r="M1178" s="514"/>
      <c r="N1178" s="514"/>
    </row>
    <row r="1179" spans="3:14" x14ac:dyDescent="0.2">
      <c r="C1179" s="514"/>
      <c r="E1179" s="514"/>
      <c r="F1179" s="514"/>
      <c r="G1179" s="514"/>
      <c r="H1179" s="514"/>
      <c r="I1179" s="514"/>
      <c r="J1179" s="514"/>
      <c r="K1179" s="514"/>
      <c r="L1179" s="514"/>
      <c r="M1179" s="514"/>
      <c r="N1179" s="514"/>
    </row>
    <row r="1180" spans="3:14" x14ac:dyDescent="0.2">
      <c r="C1180" s="514"/>
      <c r="E1180" s="514"/>
      <c r="F1180" s="514"/>
      <c r="G1180" s="514"/>
      <c r="H1180" s="514"/>
      <c r="I1180" s="514"/>
      <c r="J1180" s="514"/>
      <c r="K1180" s="514"/>
      <c r="L1180" s="514"/>
      <c r="M1180" s="514"/>
      <c r="N1180" s="514"/>
    </row>
    <row r="1181" spans="3:14" x14ac:dyDescent="0.2">
      <c r="C1181" s="514"/>
      <c r="E1181" s="514"/>
      <c r="F1181" s="514"/>
      <c r="G1181" s="514"/>
      <c r="H1181" s="514"/>
      <c r="I1181" s="514"/>
      <c r="J1181" s="514"/>
      <c r="K1181" s="514"/>
      <c r="L1181" s="514"/>
      <c r="M1181" s="514"/>
      <c r="N1181" s="514"/>
    </row>
    <row r="1182" spans="3:14" x14ac:dyDescent="0.2">
      <c r="C1182" s="514"/>
      <c r="E1182" s="514"/>
      <c r="F1182" s="514"/>
      <c r="G1182" s="514"/>
      <c r="H1182" s="514"/>
      <c r="I1182" s="514"/>
      <c r="J1182" s="514"/>
      <c r="K1182" s="514"/>
      <c r="L1182" s="514"/>
      <c r="M1182" s="514"/>
      <c r="N1182" s="514"/>
    </row>
    <row r="1183" spans="3:14" x14ac:dyDescent="0.2">
      <c r="C1183" s="514"/>
      <c r="E1183" s="514"/>
      <c r="F1183" s="514"/>
      <c r="G1183" s="514"/>
      <c r="H1183" s="514"/>
      <c r="I1183" s="514"/>
      <c r="J1183" s="514"/>
      <c r="K1183" s="514"/>
      <c r="L1183" s="514"/>
      <c r="M1183" s="514"/>
      <c r="N1183" s="514"/>
    </row>
    <row r="1184" spans="3:14" x14ac:dyDescent="0.2">
      <c r="C1184" s="514"/>
      <c r="E1184" s="514"/>
      <c r="F1184" s="514"/>
      <c r="G1184" s="514"/>
      <c r="H1184" s="514"/>
      <c r="I1184" s="514"/>
      <c r="J1184" s="514"/>
      <c r="K1184" s="514"/>
      <c r="L1184" s="514"/>
      <c r="M1184" s="514"/>
      <c r="N1184" s="514"/>
    </row>
    <row r="1185" spans="3:14" x14ac:dyDescent="0.2">
      <c r="C1185" s="514"/>
      <c r="E1185" s="514"/>
      <c r="F1185" s="514"/>
      <c r="G1185" s="514"/>
      <c r="H1185" s="514"/>
      <c r="I1185" s="514"/>
      <c r="J1185" s="514"/>
      <c r="K1185" s="514"/>
      <c r="L1185" s="514"/>
      <c r="M1185" s="514"/>
      <c r="N1185" s="514"/>
    </row>
    <row r="1186" spans="3:14" x14ac:dyDescent="0.2">
      <c r="C1186" s="514"/>
      <c r="E1186" s="514"/>
      <c r="F1186" s="514"/>
      <c r="G1186" s="514"/>
      <c r="H1186" s="514"/>
      <c r="I1186" s="514"/>
      <c r="J1186" s="514"/>
      <c r="K1186" s="514"/>
      <c r="L1186" s="514"/>
      <c r="M1186" s="514"/>
      <c r="N1186" s="514"/>
    </row>
    <row r="1187" spans="3:14" x14ac:dyDescent="0.2">
      <c r="C1187" s="514"/>
      <c r="E1187" s="514"/>
      <c r="F1187" s="514"/>
      <c r="G1187" s="514"/>
      <c r="H1187" s="514"/>
      <c r="I1187" s="514"/>
      <c r="J1187" s="514"/>
      <c r="K1187" s="514"/>
      <c r="L1187" s="514"/>
      <c r="M1187" s="514"/>
      <c r="N1187" s="514"/>
    </row>
    <row r="1188" spans="3:14" x14ac:dyDescent="0.2">
      <c r="C1188" s="514"/>
      <c r="E1188" s="514"/>
      <c r="F1188" s="514"/>
      <c r="G1188" s="514"/>
      <c r="H1188" s="514"/>
      <c r="I1188" s="514"/>
      <c r="J1188" s="514"/>
      <c r="K1188" s="514"/>
      <c r="L1188" s="514"/>
      <c r="M1188" s="514"/>
      <c r="N1188" s="514"/>
    </row>
    <row r="1189" spans="3:14" x14ac:dyDescent="0.2">
      <c r="C1189" s="514"/>
      <c r="E1189" s="514"/>
      <c r="F1189" s="514"/>
      <c r="G1189" s="514"/>
      <c r="H1189" s="514"/>
      <c r="I1189" s="514"/>
      <c r="J1189" s="514"/>
      <c r="K1189" s="514"/>
      <c r="L1189" s="514"/>
      <c r="M1189" s="514"/>
      <c r="N1189" s="514"/>
    </row>
    <row r="1190" spans="3:14" x14ac:dyDescent="0.2">
      <c r="C1190" s="514"/>
      <c r="E1190" s="514"/>
      <c r="F1190" s="514"/>
      <c r="G1190" s="514"/>
      <c r="H1190" s="514"/>
      <c r="I1190" s="514"/>
      <c r="J1190" s="514"/>
      <c r="K1190" s="514"/>
      <c r="L1190" s="514"/>
      <c r="M1190" s="514"/>
      <c r="N1190" s="514"/>
    </row>
    <row r="1191" spans="3:14" x14ac:dyDescent="0.2">
      <c r="C1191" s="514"/>
      <c r="E1191" s="514"/>
      <c r="F1191" s="514"/>
      <c r="G1191" s="514"/>
      <c r="H1191" s="514"/>
      <c r="I1191" s="514"/>
      <c r="J1191" s="514"/>
      <c r="K1191" s="514"/>
      <c r="L1191" s="514"/>
      <c r="M1191" s="514"/>
      <c r="N1191" s="514"/>
    </row>
    <row r="1192" spans="3:14" x14ac:dyDescent="0.2">
      <c r="C1192" s="514"/>
      <c r="E1192" s="514"/>
      <c r="F1192" s="514"/>
      <c r="G1192" s="514"/>
      <c r="H1192" s="514"/>
      <c r="I1192" s="514"/>
      <c r="J1192" s="514"/>
      <c r="K1192" s="514"/>
      <c r="L1192" s="514"/>
      <c r="M1192" s="514"/>
      <c r="N1192" s="514"/>
    </row>
    <row r="1193" spans="3:14" x14ac:dyDescent="0.2">
      <c r="C1193" s="514"/>
      <c r="E1193" s="514"/>
      <c r="F1193" s="514"/>
      <c r="G1193" s="514"/>
      <c r="H1193" s="514"/>
      <c r="I1193" s="514"/>
      <c r="J1193" s="514"/>
      <c r="K1193" s="514"/>
      <c r="L1193" s="514"/>
      <c r="M1193" s="514"/>
      <c r="N1193" s="514"/>
    </row>
    <row r="1194" spans="3:14" x14ac:dyDescent="0.2">
      <c r="C1194" s="514"/>
      <c r="E1194" s="514"/>
      <c r="F1194" s="514"/>
      <c r="G1194" s="514"/>
      <c r="H1194" s="514"/>
      <c r="I1194" s="514"/>
      <c r="J1194" s="514"/>
      <c r="K1194" s="514"/>
      <c r="L1194" s="514"/>
      <c r="M1194" s="514"/>
      <c r="N1194" s="514"/>
    </row>
    <row r="1195" spans="3:14" x14ac:dyDescent="0.2">
      <c r="C1195" s="514"/>
      <c r="E1195" s="514"/>
      <c r="F1195" s="514"/>
      <c r="G1195" s="514"/>
      <c r="H1195" s="514"/>
      <c r="I1195" s="514"/>
      <c r="J1195" s="514"/>
      <c r="K1195" s="514"/>
      <c r="L1195" s="514"/>
      <c r="M1195" s="514"/>
      <c r="N1195" s="514"/>
    </row>
    <row r="1196" spans="3:14" x14ac:dyDescent="0.2">
      <c r="C1196" s="514"/>
      <c r="E1196" s="514"/>
      <c r="F1196" s="514"/>
      <c r="G1196" s="514"/>
      <c r="H1196" s="514"/>
      <c r="I1196" s="514"/>
      <c r="J1196" s="514"/>
      <c r="K1196" s="514"/>
      <c r="L1196" s="514"/>
      <c r="M1196" s="514"/>
      <c r="N1196" s="514"/>
    </row>
    <row r="1197" spans="3:14" x14ac:dyDescent="0.2">
      <c r="C1197" s="514"/>
      <c r="E1197" s="514"/>
      <c r="F1197" s="514"/>
      <c r="G1197" s="514"/>
      <c r="H1197" s="514"/>
      <c r="I1197" s="514"/>
      <c r="J1197" s="514"/>
      <c r="K1197" s="514"/>
      <c r="L1197" s="514"/>
      <c r="M1197" s="514"/>
      <c r="N1197" s="514"/>
    </row>
    <row r="1198" spans="3:14" x14ac:dyDescent="0.2">
      <c r="C1198" s="514"/>
      <c r="E1198" s="514"/>
      <c r="F1198" s="514"/>
      <c r="G1198" s="514"/>
      <c r="H1198" s="514"/>
      <c r="I1198" s="514"/>
      <c r="J1198" s="514"/>
      <c r="K1198" s="514"/>
      <c r="L1198" s="514"/>
      <c r="M1198" s="514"/>
      <c r="N1198" s="514"/>
    </row>
    <row r="1199" spans="3:14" x14ac:dyDescent="0.2">
      <c r="C1199" s="514"/>
      <c r="E1199" s="514"/>
      <c r="F1199" s="514"/>
      <c r="G1199" s="514"/>
      <c r="H1199" s="514"/>
      <c r="I1199" s="514"/>
      <c r="J1199" s="514"/>
      <c r="K1199" s="514"/>
      <c r="L1199" s="514"/>
      <c r="M1199" s="514"/>
      <c r="N1199" s="514"/>
    </row>
    <row r="1200" spans="3:14" x14ac:dyDescent="0.2">
      <c r="C1200" s="514"/>
      <c r="E1200" s="514"/>
      <c r="F1200" s="514"/>
      <c r="G1200" s="514"/>
      <c r="H1200" s="514"/>
      <c r="I1200" s="514"/>
      <c r="J1200" s="514"/>
      <c r="K1200" s="514"/>
      <c r="L1200" s="514"/>
      <c r="M1200" s="514"/>
      <c r="N1200" s="514"/>
    </row>
    <row r="1201" spans="3:14" x14ac:dyDescent="0.2">
      <c r="C1201" s="514"/>
      <c r="E1201" s="514"/>
      <c r="F1201" s="514"/>
      <c r="G1201" s="514"/>
      <c r="H1201" s="514"/>
      <c r="I1201" s="514"/>
      <c r="J1201" s="514"/>
      <c r="K1201" s="514"/>
      <c r="L1201" s="514"/>
      <c r="M1201" s="514"/>
      <c r="N1201" s="514"/>
    </row>
    <row r="1202" spans="3:14" x14ac:dyDescent="0.2">
      <c r="C1202" s="514"/>
      <c r="E1202" s="514"/>
      <c r="F1202" s="514"/>
      <c r="G1202" s="514"/>
      <c r="H1202" s="514"/>
      <c r="I1202" s="514"/>
      <c r="J1202" s="514"/>
      <c r="K1202" s="514"/>
      <c r="L1202" s="514"/>
      <c r="M1202" s="514"/>
      <c r="N1202" s="514"/>
    </row>
    <row r="1203" spans="3:14" x14ac:dyDescent="0.2">
      <c r="C1203" s="514"/>
      <c r="E1203" s="514"/>
      <c r="F1203" s="514"/>
      <c r="G1203" s="514"/>
      <c r="H1203" s="514"/>
      <c r="I1203" s="514"/>
      <c r="J1203" s="514"/>
      <c r="K1203" s="514"/>
      <c r="L1203" s="514"/>
      <c r="M1203" s="514"/>
      <c r="N1203" s="514"/>
    </row>
    <row r="1204" spans="3:14" x14ac:dyDescent="0.2">
      <c r="C1204" s="514"/>
      <c r="E1204" s="514"/>
      <c r="F1204" s="514"/>
      <c r="G1204" s="514"/>
      <c r="H1204" s="514"/>
      <c r="I1204" s="514"/>
      <c r="J1204" s="514"/>
      <c r="K1204" s="514"/>
      <c r="L1204" s="514"/>
      <c r="M1204" s="514"/>
      <c r="N1204" s="514"/>
    </row>
    <row r="1205" spans="3:14" x14ac:dyDescent="0.2">
      <c r="C1205" s="514"/>
      <c r="E1205" s="514"/>
      <c r="F1205" s="514"/>
      <c r="G1205" s="514"/>
      <c r="H1205" s="514"/>
      <c r="I1205" s="514"/>
      <c r="J1205" s="514"/>
      <c r="K1205" s="514"/>
      <c r="L1205" s="514"/>
      <c r="M1205" s="514"/>
      <c r="N1205" s="514"/>
    </row>
    <row r="1206" spans="3:14" x14ac:dyDescent="0.2">
      <c r="C1206" s="514"/>
      <c r="E1206" s="514"/>
      <c r="F1206" s="514"/>
      <c r="G1206" s="514"/>
      <c r="H1206" s="514"/>
      <c r="I1206" s="514"/>
      <c r="J1206" s="514"/>
      <c r="K1206" s="514"/>
      <c r="L1206" s="514"/>
      <c r="M1206" s="514"/>
      <c r="N1206" s="514"/>
    </row>
    <row r="1207" spans="3:14" x14ac:dyDescent="0.2">
      <c r="C1207" s="514"/>
      <c r="E1207" s="514"/>
      <c r="F1207" s="514"/>
      <c r="G1207" s="514"/>
      <c r="H1207" s="514"/>
      <c r="I1207" s="514"/>
      <c r="J1207" s="514"/>
      <c r="K1207" s="514"/>
      <c r="L1207" s="514"/>
      <c r="M1207" s="514"/>
      <c r="N1207" s="514"/>
    </row>
    <row r="1208" spans="3:14" x14ac:dyDescent="0.2">
      <c r="C1208" s="514"/>
      <c r="E1208" s="514"/>
      <c r="F1208" s="514"/>
      <c r="G1208" s="514"/>
      <c r="H1208" s="514"/>
      <c r="I1208" s="514"/>
      <c r="J1208" s="514"/>
      <c r="K1208" s="514"/>
      <c r="L1208" s="514"/>
      <c r="M1208" s="514"/>
      <c r="N1208" s="514"/>
    </row>
    <row r="1209" spans="3:14" x14ac:dyDescent="0.2">
      <c r="C1209" s="514"/>
      <c r="E1209" s="514"/>
      <c r="F1209" s="514"/>
      <c r="G1209" s="514"/>
      <c r="H1209" s="514"/>
      <c r="I1209" s="514"/>
      <c r="J1209" s="514"/>
      <c r="K1209" s="514"/>
      <c r="L1209" s="514"/>
      <c r="M1209" s="514"/>
      <c r="N1209" s="514"/>
    </row>
    <row r="1210" spans="3:14" x14ac:dyDescent="0.2">
      <c r="C1210" s="514"/>
      <c r="E1210" s="514"/>
      <c r="F1210" s="514"/>
      <c r="G1210" s="514"/>
      <c r="H1210" s="514"/>
      <c r="I1210" s="514"/>
      <c r="J1210" s="514"/>
      <c r="K1210" s="514"/>
      <c r="L1210" s="514"/>
      <c r="M1210" s="514"/>
      <c r="N1210" s="514"/>
    </row>
    <row r="1211" spans="3:14" x14ac:dyDescent="0.2">
      <c r="C1211" s="514"/>
      <c r="E1211" s="514"/>
      <c r="F1211" s="514"/>
      <c r="G1211" s="514"/>
      <c r="H1211" s="514"/>
      <c r="I1211" s="514"/>
      <c r="J1211" s="514"/>
      <c r="K1211" s="514"/>
      <c r="L1211" s="514"/>
      <c r="M1211" s="514"/>
      <c r="N1211" s="514"/>
    </row>
    <row r="1212" spans="3:14" x14ac:dyDescent="0.2">
      <c r="C1212" s="514"/>
      <c r="E1212" s="514"/>
      <c r="F1212" s="514"/>
      <c r="G1212" s="514"/>
      <c r="H1212" s="514"/>
      <c r="I1212" s="514"/>
      <c r="J1212" s="514"/>
      <c r="K1212" s="514"/>
      <c r="L1212" s="514"/>
      <c r="M1212" s="514"/>
      <c r="N1212" s="514"/>
    </row>
    <row r="1213" spans="3:14" x14ac:dyDescent="0.2">
      <c r="C1213" s="514"/>
      <c r="E1213" s="514"/>
      <c r="F1213" s="514"/>
      <c r="G1213" s="514"/>
      <c r="H1213" s="514"/>
      <c r="I1213" s="514"/>
      <c r="J1213" s="514"/>
      <c r="K1213" s="514"/>
      <c r="L1213" s="514"/>
      <c r="M1213" s="514"/>
      <c r="N1213" s="514"/>
    </row>
    <row r="1214" spans="3:14" x14ac:dyDescent="0.2">
      <c r="C1214" s="514"/>
      <c r="E1214" s="514"/>
      <c r="F1214" s="514"/>
      <c r="G1214" s="514"/>
      <c r="H1214" s="514"/>
      <c r="I1214" s="514"/>
      <c r="J1214" s="514"/>
      <c r="K1214" s="514"/>
      <c r="L1214" s="514"/>
      <c r="M1214" s="514"/>
      <c r="N1214" s="514"/>
    </row>
    <row r="1215" spans="3:14" x14ac:dyDescent="0.2">
      <c r="C1215" s="514"/>
      <c r="E1215" s="514"/>
      <c r="F1215" s="514"/>
      <c r="G1215" s="514"/>
      <c r="H1215" s="514"/>
      <c r="I1215" s="514"/>
      <c r="J1215" s="514"/>
      <c r="K1215" s="514"/>
      <c r="L1215" s="514"/>
      <c r="M1215" s="514"/>
      <c r="N1215" s="514"/>
    </row>
    <row r="1216" spans="3:14" x14ac:dyDescent="0.2">
      <c r="C1216" s="514"/>
      <c r="E1216" s="514"/>
      <c r="F1216" s="514"/>
      <c r="G1216" s="514"/>
      <c r="H1216" s="514"/>
      <c r="I1216" s="514"/>
      <c r="J1216" s="514"/>
      <c r="K1216" s="514"/>
      <c r="L1216" s="514"/>
      <c r="M1216" s="514"/>
      <c r="N1216" s="514"/>
    </row>
    <row r="1217" spans="3:14" x14ac:dyDescent="0.2">
      <c r="C1217" s="514"/>
      <c r="E1217" s="514"/>
      <c r="F1217" s="514"/>
      <c r="G1217" s="514"/>
      <c r="H1217" s="514"/>
      <c r="I1217" s="514"/>
      <c r="J1217" s="514"/>
      <c r="K1217" s="514"/>
      <c r="L1217" s="514"/>
      <c r="M1217" s="514"/>
      <c r="N1217" s="514"/>
    </row>
    <row r="1218" spans="3:14" x14ac:dyDescent="0.2">
      <c r="C1218" s="514"/>
      <c r="E1218" s="514"/>
      <c r="F1218" s="514"/>
      <c r="G1218" s="514"/>
      <c r="H1218" s="514"/>
      <c r="I1218" s="514"/>
      <c r="J1218" s="514"/>
      <c r="K1218" s="514"/>
      <c r="L1218" s="514"/>
      <c r="M1218" s="514"/>
      <c r="N1218" s="514"/>
    </row>
    <row r="1219" spans="3:14" x14ac:dyDescent="0.2">
      <c r="C1219" s="514"/>
      <c r="E1219" s="514"/>
      <c r="F1219" s="514"/>
      <c r="G1219" s="514"/>
      <c r="H1219" s="514"/>
      <c r="I1219" s="514"/>
      <c r="J1219" s="514"/>
      <c r="K1219" s="514"/>
      <c r="L1219" s="514"/>
      <c r="M1219" s="514"/>
      <c r="N1219" s="514"/>
    </row>
    <row r="1220" spans="3:14" x14ac:dyDescent="0.2">
      <c r="C1220" s="514"/>
      <c r="E1220" s="514"/>
      <c r="F1220" s="514"/>
      <c r="G1220" s="514"/>
      <c r="H1220" s="514"/>
      <c r="I1220" s="514"/>
      <c r="J1220" s="514"/>
      <c r="K1220" s="514"/>
      <c r="L1220" s="514"/>
      <c r="M1220" s="514"/>
      <c r="N1220" s="514"/>
    </row>
    <row r="1221" spans="3:14" x14ac:dyDescent="0.2">
      <c r="C1221" s="514"/>
      <c r="E1221" s="514"/>
      <c r="F1221" s="514"/>
      <c r="G1221" s="514"/>
      <c r="H1221" s="514"/>
      <c r="I1221" s="514"/>
      <c r="J1221" s="514"/>
      <c r="K1221" s="514"/>
      <c r="L1221" s="514"/>
      <c r="M1221" s="514"/>
      <c r="N1221" s="514"/>
    </row>
    <row r="1222" spans="3:14" x14ac:dyDescent="0.2">
      <c r="C1222" s="514"/>
      <c r="E1222" s="514"/>
      <c r="F1222" s="514"/>
      <c r="G1222" s="514"/>
      <c r="H1222" s="514"/>
      <c r="I1222" s="514"/>
      <c r="J1222" s="514"/>
      <c r="K1222" s="514"/>
      <c r="L1222" s="514"/>
      <c r="M1222" s="514"/>
      <c r="N1222" s="514"/>
    </row>
    <row r="1223" spans="3:14" x14ac:dyDescent="0.2">
      <c r="C1223" s="514"/>
      <c r="E1223" s="514"/>
      <c r="F1223" s="514"/>
      <c r="G1223" s="514"/>
      <c r="H1223" s="514"/>
      <c r="I1223" s="514"/>
      <c r="J1223" s="514"/>
      <c r="K1223" s="514"/>
      <c r="L1223" s="514"/>
      <c r="M1223" s="514"/>
      <c r="N1223" s="514"/>
    </row>
    <row r="1224" spans="3:14" x14ac:dyDescent="0.2">
      <c r="C1224" s="514"/>
      <c r="E1224" s="514"/>
      <c r="F1224" s="514"/>
      <c r="G1224" s="514"/>
      <c r="H1224" s="514"/>
      <c r="I1224" s="514"/>
      <c r="J1224" s="514"/>
      <c r="K1224" s="514"/>
      <c r="L1224" s="514"/>
      <c r="M1224" s="514"/>
      <c r="N1224" s="514"/>
    </row>
    <row r="1225" spans="3:14" x14ac:dyDescent="0.2">
      <c r="C1225" s="514"/>
      <c r="E1225" s="514"/>
      <c r="F1225" s="514"/>
      <c r="G1225" s="514"/>
      <c r="H1225" s="514"/>
      <c r="I1225" s="514"/>
      <c r="J1225" s="514"/>
      <c r="K1225" s="514"/>
      <c r="L1225" s="514"/>
      <c r="M1225" s="514"/>
      <c r="N1225" s="514"/>
    </row>
    <row r="1226" spans="3:14" x14ac:dyDescent="0.2">
      <c r="C1226" s="514"/>
      <c r="E1226" s="514"/>
      <c r="F1226" s="514"/>
      <c r="G1226" s="514"/>
      <c r="H1226" s="514"/>
      <c r="I1226" s="514"/>
      <c r="J1226" s="514"/>
      <c r="K1226" s="514"/>
      <c r="L1226" s="514"/>
      <c r="M1226" s="514"/>
      <c r="N1226" s="514"/>
    </row>
    <row r="1227" spans="3:14" x14ac:dyDescent="0.2">
      <c r="C1227" s="514"/>
      <c r="E1227" s="514"/>
      <c r="F1227" s="514"/>
      <c r="G1227" s="514"/>
      <c r="H1227" s="514"/>
      <c r="I1227" s="514"/>
      <c r="J1227" s="514"/>
      <c r="K1227" s="514"/>
      <c r="L1227" s="514"/>
      <c r="M1227" s="514"/>
      <c r="N1227" s="514"/>
    </row>
    <row r="1228" spans="3:14" x14ac:dyDescent="0.2">
      <c r="C1228" s="514"/>
      <c r="E1228" s="514"/>
      <c r="F1228" s="514"/>
      <c r="G1228" s="514"/>
      <c r="H1228" s="514"/>
      <c r="I1228" s="514"/>
      <c r="J1228" s="514"/>
      <c r="K1228" s="514"/>
      <c r="L1228" s="514"/>
      <c r="M1228" s="514"/>
      <c r="N1228" s="514"/>
    </row>
    <row r="1229" spans="3:14" x14ac:dyDescent="0.2">
      <c r="C1229" s="514"/>
      <c r="E1229" s="514"/>
      <c r="F1229" s="514"/>
      <c r="G1229" s="514"/>
      <c r="H1229" s="514"/>
      <c r="I1229" s="514"/>
      <c r="J1229" s="514"/>
      <c r="K1229" s="514"/>
      <c r="L1229" s="514"/>
      <c r="M1229" s="514"/>
      <c r="N1229" s="514"/>
    </row>
    <row r="1230" spans="3:14" x14ac:dyDescent="0.2">
      <c r="C1230" s="514"/>
      <c r="E1230" s="514"/>
      <c r="F1230" s="514"/>
      <c r="G1230" s="514"/>
      <c r="H1230" s="514"/>
      <c r="I1230" s="514"/>
      <c r="J1230" s="514"/>
      <c r="K1230" s="514"/>
      <c r="L1230" s="514"/>
      <c r="M1230" s="514"/>
      <c r="N1230" s="514"/>
    </row>
    <row r="1231" spans="3:14" x14ac:dyDescent="0.2">
      <c r="C1231" s="514"/>
      <c r="E1231" s="514"/>
      <c r="F1231" s="514"/>
      <c r="G1231" s="514"/>
      <c r="H1231" s="514"/>
      <c r="I1231" s="514"/>
      <c r="J1231" s="514"/>
      <c r="K1231" s="514"/>
      <c r="L1231" s="514"/>
      <c r="M1231" s="514"/>
      <c r="N1231" s="514"/>
    </row>
    <row r="1232" spans="3:14" x14ac:dyDescent="0.2">
      <c r="C1232" s="514"/>
      <c r="E1232" s="514"/>
      <c r="F1232" s="514"/>
      <c r="G1232" s="514"/>
      <c r="H1232" s="514"/>
      <c r="I1232" s="514"/>
      <c r="J1232" s="514"/>
      <c r="K1232" s="514"/>
      <c r="L1232" s="514"/>
      <c r="M1232" s="514"/>
      <c r="N1232" s="514"/>
    </row>
    <row r="1233" spans="3:14" x14ac:dyDescent="0.2">
      <c r="C1233" s="514"/>
      <c r="E1233" s="514"/>
      <c r="F1233" s="514"/>
      <c r="G1233" s="514"/>
      <c r="H1233" s="514"/>
      <c r="I1233" s="514"/>
      <c r="J1233" s="514"/>
      <c r="K1233" s="514"/>
      <c r="L1233" s="514"/>
      <c r="M1233" s="514"/>
      <c r="N1233" s="514"/>
    </row>
    <row r="1234" spans="3:14" x14ac:dyDescent="0.2">
      <c r="C1234" s="514"/>
      <c r="E1234" s="514"/>
      <c r="F1234" s="514"/>
      <c r="G1234" s="514"/>
      <c r="H1234" s="514"/>
      <c r="I1234" s="514"/>
      <c r="J1234" s="514"/>
      <c r="K1234" s="514"/>
      <c r="L1234" s="514"/>
      <c r="M1234" s="514"/>
      <c r="N1234" s="514"/>
    </row>
    <row r="1235" spans="3:14" x14ac:dyDescent="0.2">
      <c r="C1235" s="514"/>
      <c r="E1235" s="514"/>
      <c r="F1235" s="514"/>
      <c r="G1235" s="514"/>
      <c r="H1235" s="514"/>
      <c r="I1235" s="514"/>
      <c r="J1235" s="514"/>
      <c r="K1235" s="514"/>
      <c r="L1235" s="514"/>
      <c r="M1235" s="514"/>
      <c r="N1235" s="514"/>
    </row>
    <row r="1236" spans="3:14" x14ac:dyDescent="0.2">
      <c r="C1236" s="514"/>
      <c r="E1236" s="514"/>
      <c r="F1236" s="514"/>
      <c r="G1236" s="514"/>
      <c r="H1236" s="514"/>
      <c r="I1236" s="514"/>
      <c r="J1236" s="514"/>
      <c r="K1236" s="514"/>
      <c r="L1236" s="514"/>
      <c r="M1236" s="514"/>
      <c r="N1236" s="514"/>
    </row>
    <row r="1237" spans="3:14" x14ac:dyDescent="0.2">
      <c r="C1237" s="514"/>
      <c r="E1237" s="514"/>
      <c r="F1237" s="514"/>
      <c r="G1237" s="514"/>
      <c r="H1237" s="514"/>
      <c r="I1237" s="514"/>
      <c r="J1237" s="514"/>
      <c r="K1237" s="514"/>
      <c r="L1237" s="514"/>
      <c r="M1237" s="514"/>
      <c r="N1237" s="514"/>
    </row>
    <row r="1238" spans="3:14" x14ac:dyDescent="0.2">
      <c r="C1238" s="514"/>
      <c r="E1238" s="514"/>
      <c r="F1238" s="514"/>
      <c r="G1238" s="514"/>
      <c r="H1238" s="514"/>
      <c r="I1238" s="514"/>
      <c r="J1238" s="514"/>
      <c r="K1238" s="514"/>
      <c r="L1238" s="514"/>
      <c r="M1238" s="514"/>
      <c r="N1238" s="514"/>
    </row>
    <row r="1239" spans="3:14" x14ac:dyDescent="0.2">
      <c r="C1239" s="514"/>
      <c r="E1239" s="514"/>
      <c r="F1239" s="514"/>
      <c r="G1239" s="514"/>
      <c r="H1239" s="514"/>
      <c r="I1239" s="514"/>
      <c r="J1239" s="514"/>
      <c r="K1239" s="514"/>
      <c r="L1239" s="514"/>
      <c r="M1239" s="514"/>
      <c r="N1239" s="514"/>
    </row>
    <row r="1240" spans="3:14" x14ac:dyDescent="0.2">
      <c r="C1240" s="514"/>
      <c r="E1240" s="514"/>
      <c r="F1240" s="514"/>
      <c r="G1240" s="514"/>
      <c r="H1240" s="514"/>
      <c r="I1240" s="514"/>
      <c r="J1240" s="514"/>
      <c r="K1240" s="514"/>
      <c r="L1240" s="514"/>
      <c r="M1240" s="514"/>
      <c r="N1240" s="514"/>
    </row>
    <row r="1241" spans="3:14" x14ac:dyDescent="0.2">
      <c r="C1241" s="514"/>
      <c r="E1241" s="514"/>
      <c r="F1241" s="514"/>
      <c r="G1241" s="514"/>
      <c r="H1241" s="514"/>
      <c r="I1241" s="514"/>
      <c r="J1241" s="514"/>
      <c r="K1241" s="514"/>
      <c r="L1241" s="514"/>
      <c r="M1241" s="514"/>
      <c r="N1241" s="514"/>
    </row>
    <row r="1242" spans="3:14" x14ac:dyDescent="0.2">
      <c r="C1242" s="514"/>
      <c r="E1242" s="514"/>
      <c r="F1242" s="514"/>
      <c r="G1242" s="514"/>
      <c r="H1242" s="514"/>
      <c r="I1242" s="514"/>
      <c r="J1242" s="514"/>
      <c r="K1242" s="514"/>
      <c r="L1242" s="514"/>
      <c r="M1242" s="514"/>
      <c r="N1242" s="514"/>
    </row>
    <row r="1243" spans="3:14" x14ac:dyDescent="0.2">
      <c r="C1243" s="514"/>
      <c r="E1243" s="514"/>
      <c r="F1243" s="514"/>
      <c r="G1243" s="514"/>
      <c r="H1243" s="514"/>
      <c r="I1243" s="514"/>
      <c r="J1243" s="514"/>
      <c r="K1243" s="514"/>
      <c r="L1243" s="514"/>
      <c r="M1243" s="514"/>
      <c r="N1243" s="514"/>
    </row>
    <row r="1244" spans="3:14" x14ac:dyDescent="0.2">
      <c r="C1244" s="514"/>
      <c r="E1244" s="514"/>
      <c r="F1244" s="514"/>
      <c r="G1244" s="514"/>
      <c r="H1244" s="514"/>
      <c r="I1244" s="514"/>
      <c r="J1244" s="514"/>
      <c r="K1244" s="514"/>
      <c r="L1244" s="514"/>
      <c r="M1244" s="514"/>
      <c r="N1244" s="514"/>
    </row>
    <row r="1245" spans="3:14" x14ac:dyDescent="0.2">
      <c r="C1245" s="514"/>
      <c r="E1245" s="514"/>
      <c r="F1245" s="514"/>
      <c r="G1245" s="514"/>
      <c r="H1245" s="514"/>
      <c r="I1245" s="514"/>
      <c r="J1245" s="514"/>
      <c r="K1245" s="514"/>
      <c r="L1245" s="514"/>
      <c r="M1245" s="514"/>
      <c r="N1245" s="514"/>
    </row>
    <row r="1246" spans="3:14" x14ac:dyDescent="0.2">
      <c r="C1246" s="514"/>
      <c r="E1246" s="514"/>
      <c r="F1246" s="514"/>
      <c r="G1246" s="514"/>
      <c r="H1246" s="514"/>
      <c r="I1246" s="514"/>
      <c r="J1246" s="514"/>
      <c r="K1246" s="514"/>
      <c r="L1246" s="514"/>
      <c r="M1246" s="514"/>
      <c r="N1246" s="514"/>
    </row>
    <row r="1247" spans="3:14" x14ac:dyDescent="0.2">
      <c r="C1247" s="514"/>
      <c r="E1247" s="514"/>
      <c r="F1247" s="514"/>
      <c r="G1247" s="514"/>
      <c r="H1247" s="514"/>
      <c r="I1247" s="514"/>
      <c r="J1247" s="514"/>
      <c r="K1247" s="514"/>
      <c r="L1247" s="514"/>
      <c r="M1247" s="514"/>
      <c r="N1247" s="514"/>
    </row>
    <row r="1248" spans="3:14" x14ac:dyDescent="0.2">
      <c r="C1248" s="514"/>
      <c r="E1248" s="514"/>
      <c r="F1248" s="514"/>
      <c r="G1248" s="514"/>
      <c r="H1248" s="514"/>
      <c r="I1248" s="514"/>
      <c r="J1248" s="514"/>
      <c r="K1248" s="514"/>
      <c r="L1248" s="514"/>
      <c r="M1248" s="514"/>
      <c r="N1248" s="514"/>
    </row>
    <row r="1249" spans="3:14" x14ac:dyDescent="0.2">
      <c r="C1249" s="514"/>
      <c r="E1249" s="514"/>
      <c r="F1249" s="514"/>
      <c r="G1249" s="514"/>
      <c r="H1249" s="514"/>
      <c r="I1249" s="514"/>
      <c r="J1249" s="514"/>
      <c r="K1249" s="514"/>
      <c r="L1249" s="514"/>
      <c r="M1249" s="514"/>
      <c r="N1249" s="514"/>
    </row>
    <row r="1250" spans="3:14" x14ac:dyDescent="0.2">
      <c r="C1250" s="514"/>
      <c r="E1250" s="514"/>
      <c r="F1250" s="514"/>
      <c r="G1250" s="514"/>
      <c r="H1250" s="514"/>
      <c r="I1250" s="514"/>
      <c r="J1250" s="514"/>
      <c r="K1250" s="514"/>
      <c r="L1250" s="514"/>
      <c r="M1250" s="514"/>
      <c r="N1250" s="514"/>
    </row>
    <row r="1251" spans="3:14" x14ac:dyDescent="0.2">
      <c r="C1251" s="514"/>
      <c r="E1251" s="514"/>
      <c r="F1251" s="514"/>
      <c r="G1251" s="514"/>
      <c r="H1251" s="514"/>
      <c r="I1251" s="514"/>
      <c r="J1251" s="514"/>
      <c r="K1251" s="514"/>
      <c r="L1251" s="514"/>
      <c r="M1251" s="514"/>
      <c r="N1251" s="514"/>
    </row>
    <row r="1252" spans="3:14" x14ac:dyDescent="0.2">
      <c r="C1252" s="514"/>
      <c r="E1252" s="514"/>
      <c r="F1252" s="514"/>
      <c r="G1252" s="514"/>
      <c r="H1252" s="514"/>
      <c r="I1252" s="514"/>
      <c r="J1252" s="514"/>
      <c r="K1252" s="514"/>
      <c r="L1252" s="514"/>
      <c r="M1252" s="514"/>
      <c r="N1252" s="514"/>
    </row>
    <row r="1253" spans="3:14" x14ac:dyDescent="0.2">
      <c r="C1253" s="514"/>
      <c r="E1253" s="514"/>
      <c r="F1253" s="514"/>
      <c r="G1253" s="514"/>
      <c r="H1253" s="514"/>
      <c r="I1253" s="514"/>
      <c r="J1253" s="514"/>
      <c r="K1253" s="514"/>
      <c r="L1253" s="514"/>
      <c r="M1253" s="514"/>
      <c r="N1253" s="514"/>
    </row>
    <row r="1254" spans="3:14" x14ac:dyDescent="0.2">
      <c r="C1254" s="514"/>
      <c r="E1254" s="514"/>
      <c r="F1254" s="514"/>
      <c r="G1254" s="514"/>
      <c r="H1254" s="514"/>
      <c r="I1254" s="514"/>
      <c r="J1254" s="514"/>
      <c r="K1254" s="514"/>
      <c r="L1254" s="514"/>
      <c r="M1254" s="514"/>
      <c r="N1254" s="514"/>
    </row>
    <row r="1255" spans="3:14" x14ac:dyDescent="0.2">
      <c r="C1255" s="514"/>
      <c r="E1255" s="514"/>
      <c r="F1255" s="514"/>
      <c r="G1255" s="514"/>
      <c r="H1255" s="514"/>
      <c r="I1255" s="514"/>
      <c r="J1255" s="514"/>
      <c r="K1255" s="514"/>
      <c r="L1255" s="514"/>
      <c r="M1255" s="514"/>
      <c r="N1255" s="514"/>
    </row>
    <row r="1256" spans="3:14" x14ac:dyDescent="0.2">
      <c r="C1256" s="514"/>
      <c r="E1256" s="514"/>
      <c r="F1256" s="514"/>
      <c r="G1256" s="514"/>
      <c r="H1256" s="514"/>
      <c r="I1256" s="514"/>
      <c r="J1256" s="514"/>
      <c r="K1256" s="514"/>
      <c r="L1256" s="514"/>
      <c r="M1256" s="514"/>
      <c r="N1256" s="514"/>
    </row>
    <row r="1257" spans="3:14" x14ac:dyDescent="0.2">
      <c r="C1257" s="514"/>
      <c r="E1257" s="514"/>
      <c r="F1257" s="514"/>
      <c r="G1257" s="514"/>
      <c r="H1257" s="514"/>
      <c r="I1257" s="514"/>
      <c r="J1257" s="514"/>
      <c r="K1257" s="514"/>
      <c r="L1257" s="514"/>
      <c r="M1257" s="514"/>
      <c r="N1257" s="514"/>
    </row>
    <row r="1258" spans="3:14" x14ac:dyDescent="0.2">
      <c r="C1258" s="514"/>
      <c r="E1258" s="514"/>
      <c r="F1258" s="514"/>
      <c r="G1258" s="514"/>
      <c r="H1258" s="514"/>
      <c r="I1258" s="514"/>
      <c r="J1258" s="514"/>
      <c r="K1258" s="514"/>
      <c r="L1258" s="514"/>
      <c r="M1258" s="514"/>
      <c r="N1258" s="514"/>
    </row>
    <row r="1259" spans="3:14" x14ac:dyDescent="0.2">
      <c r="C1259" s="514"/>
      <c r="E1259" s="514"/>
      <c r="F1259" s="514"/>
      <c r="G1259" s="514"/>
      <c r="H1259" s="514"/>
      <c r="I1259" s="514"/>
      <c r="J1259" s="514"/>
      <c r="K1259" s="514"/>
      <c r="L1259" s="514"/>
      <c r="M1259" s="514"/>
      <c r="N1259" s="514"/>
    </row>
    <row r="1260" spans="3:14" x14ac:dyDescent="0.2">
      <c r="C1260" s="514"/>
      <c r="E1260" s="514"/>
      <c r="F1260" s="514"/>
      <c r="G1260" s="514"/>
      <c r="H1260" s="514"/>
      <c r="I1260" s="514"/>
      <c r="J1260" s="514"/>
      <c r="K1260" s="514"/>
      <c r="L1260" s="514"/>
      <c r="M1260" s="514"/>
      <c r="N1260" s="514"/>
    </row>
    <row r="1261" spans="3:14" x14ac:dyDescent="0.2">
      <c r="C1261" s="514"/>
      <c r="E1261" s="514"/>
      <c r="F1261" s="514"/>
      <c r="G1261" s="514"/>
      <c r="H1261" s="514"/>
      <c r="I1261" s="514"/>
      <c r="J1261" s="514"/>
      <c r="K1261" s="514"/>
      <c r="L1261" s="514"/>
      <c r="M1261" s="514"/>
      <c r="N1261" s="514"/>
    </row>
    <row r="1262" spans="3:14" x14ac:dyDescent="0.2">
      <c r="C1262" s="514"/>
      <c r="E1262" s="514"/>
      <c r="F1262" s="514"/>
      <c r="G1262" s="514"/>
      <c r="H1262" s="514"/>
      <c r="I1262" s="514"/>
      <c r="J1262" s="514"/>
      <c r="K1262" s="514"/>
      <c r="L1262" s="514"/>
      <c r="M1262" s="514"/>
      <c r="N1262" s="514"/>
    </row>
    <row r="1263" spans="3:14" x14ac:dyDescent="0.2">
      <c r="C1263" s="514"/>
      <c r="E1263" s="514"/>
      <c r="F1263" s="514"/>
      <c r="G1263" s="514"/>
      <c r="H1263" s="514"/>
      <c r="I1263" s="514"/>
      <c r="J1263" s="514"/>
      <c r="K1263" s="514"/>
      <c r="L1263" s="514"/>
      <c r="M1263" s="514"/>
      <c r="N1263" s="514"/>
    </row>
    <row r="1264" spans="3:14" x14ac:dyDescent="0.2">
      <c r="C1264" s="514"/>
      <c r="E1264" s="514"/>
      <c r="F1264" s="514"/>
      <c r="G1264" s="514"/>
      <c r="H1264" s="514"/>
      <c r="I1264" s="514"/>
      <c r="J1264" s="514"/>
      <c r="K1264" s="514"/>
      <c r="L1264" s="514"/>
      <c r="M1264" s="514"/>
      <c r="N1264" s="514"/>
    </row>
    <row r="1265" spans="3:14" x14ac:dyDescent="0.2">
      <c r="C1265" s="514"/>
      <c r="E1265" s="514"/>
      <c r="F1265" s="514"/>
      <c r="G1265" s="514"/>
      <c r="H1265" s="514"/>
      <c r="I1265" s="514"/>
      <c r="J1265" s="514"/>
      <c r="K1265" s="514"/>
      <c r="L1265" s="514"/>
      <c r="M1265" s="514"/>
      <c r="N1265" s="514"/>
    </row>
    <row r="1266" spans="3:14" x14ac:dyDescent="0.2">
      <c r="C1266" s="514"/>
      <c r="E1266" s="514"/>
      <c r="F1266" s="514"/>
      <c r="G1266" s="514"/>
      <c r="H1266" s="514"/>
      <c r="I1266" s="514"/>
      <c r="J1266" s="514"/>
      <c r="K1266" s="514"/>
      <c r="L1266" s="514"/>
      <c r="M1266" s="514"/>
      <c r="N1266" s="514"/>
    </row>
    <row r="1267" spans="3:14" x14ac:dyDescent="0.2">
      <c r="C1267" s="514"/>
      <c r="E1267" s="514"/>
      <c r="F1267" s="514"/>
      <c r="G1267" s="514"/>
      <c r="H1267" s="514"/>
      <c r="I1267" s="514"/>
      <c r="J1267" s="514"/>
      <c r="K1267" s="514"/>
      <c r="L1267" s="514"/>
      <c r="M1267" s="514"/>
      <c r="N1267" s="514"/>
    </row>
    <row r="1268" spans="3:14" x14ac:dyDescent="0.2">
      <c r="C1268" s="514"/>
      <c r="E1268" s="514"/>
      <c r="F1268" s="514"/>
      <c r="G1268" s="514"/>
      <c r="H1268" s="514"/>
      <c r="I1268" s="514"/>
      <c r="J1268" s="514"/>
      <c r="K1268" s="514"/>
      <c r="L1268" s="514"/>
      <c r="M1268" s="514"/>
      <c r="N1268" s="514"/>
    </row>
    <row r="1269" spans="3:14" x14ac:dyDescent="0.2">
      <c r="C1269" s="514"/>
      <c r="E1269" s="514"/>
      <c r="F1269" s="514"/>
      <c r="G1269" s="514"/>
      <c r="H1269" s="514"/>
      <c r="I1269" s="514"/>
      <c r="J1269" s="514"/>
      <c r="K1269" s="514"/>
      <c r="L1269" s="514"/>
      <c r="M1269" s="514"/>
      <c r="N1269" s="514"/>
    </row>
    <row r="1270" spans="3:14" x14ac:dyDescent="0.2">
      <c r="C1270" s="514"/>
      <c r="E1270" s="514"/>
      <c r="F1270" s="514"/>
      <c r="G1270" s="514"/>
      <c r="H1270" s="514"/>
      <c r="I1270" s="514"/>
      <c r="J1270" s="514"/>
      <c r="K1270" s="514"/>
      <c r="L1270" s="514"/>
      <c r="M1270" s="514"/>
      <c r="N1270" s="514"/>
    </row>
    <row r="1271" spans="3:14" x14ac:dyDescent="0.2">
      <c r="C1271" s="514"/>
      <c r="E1271" s="514"/>
      <c r="F1271" s="514"/>
      <c r="G1271" s="514"/>
      <c r="H1271" s="514"/>
      <c r="I1271" s="514"/>
      <c r="J1271" s="514"/>
      <c r="K1271" s="514"/>
      <c r="L1271" s="514"/>
      <c r="M1271" s="514"/>
      <c r="N1271" s="514"/>
    </row>
    <row r="1272" spans="3:14" x14ac:dyDescent="0.2">
      <c r="C1272" s="514"/>
      <c r="E1272" s="514"/>
      <c r="F1272" s="514"/>
      <c r="G1272" s="514"/>
      <c r="H1272" s="514"/>
      <c r="I1272" s="514"/>
      <c r="J1272" s="514"/>
      <c r="K1272" s="514"/>
      <c r="L1272" s="514"/>
      <c r="M1272" s="514"/>
      <c r="N1272" s="514"/>
    </row>
    <row r="1273" spans="3:14" x14ac:dyDescent="0.2">
      <c r="C1273" s="514"/>
      <c r="E1273" s="514"/>
      <c r="F1273" s="514"/>
      <c r="G1273" s="514"/>
      <c r="H1273" s="514"/>
      <c r="I1273" s="514"/>
      <c r="J1273" s="514"/>
      <c r="K1273" s="514"/>
      <c r="L1273" s="514"/>
      <c r="M1273" s="514"/>
      <c r="N1273" s="514"/>
    </row>
    <row r="1274" spans="3:14" x14ac:dyDescent="0.2">
      <c r="C1274" s="514"/>
      <c r="E1274" s="514"/>
      <c r="F1274" s="514"/>
      <c r="G1274" s="514"/>
      <c r="H1274" s="514"/>
      <c r="I1274" s="514"/>
      <c r="J1274" s="514"/>
      <c r="K1274" s="514"/>
      <c r="L1274" s="514"/>
      <c r="M1274" s="514"/>
      <c r="N1274" s="514"/>
    </row>
    <row r="1275" spans="3:14" x14ac:dyDescent="0.2">
      <c r="C1275" s="514"/>
      <c r="E1275" s="514"/>
      <c r="F1275" s="514"/>
      <c r="G1275" s="514"/>
      <c r="H1275" s="514"/>
      <c r="I1275" s="514"/>
      <c r="J1275" s="514"/>
      <c r="K1275" s="514"/>
      <c r="L1275" s="514"/>
      <c r="M1275" s="514"/>
      <c r="N1275" s="514"/>
    </row>
    <row r="1276" spans="3:14" x14ac:dyDescent="0.2">
      <c r="C1276" s="514"/>
      <c r="E1276" s="514"/>
      <c r="F1276" s="514"/>
      <c r="G1276" s="514"/>
      <c r="H1276" s="514"/>
      <c r="I1276" s="514"/>
      <c r="J1276" s="514"/>
      <c r="K1276" s="514"/>
      <c r="L1276" s="514"/>
      <c r="M1276" s="514"/>
      <c r="N1276" s="514"/>
    </row>
    <row r="1277" spans="3:14" x14ac:dyDescent="0.2">
      <c r="C1277" s="514"/>
      <c r="E1277" s="514"/>
      <c r="F1277" s="514"/>
      <c r="G1277" s="514"/>
      <c r="H1277" s="514"/>
      <c r="I1277" s="514"/>
      <c r="J1277" s="514"/>
      <c r="K1277" s="514"/>
      <c r="L1277" s="514"/>
      <c r="M1277" s="514"/>
      <c r="N1277" s="514"/>
    </row>
    <row r="1278" spans="3:14" x14ac:dyDescent="0.2">
      <c r="C1278" s="514"/>
      <c r="E1278" s="514"/>
      <c r="F1278" s="514"/>
      <c r="G1278" s="514"/>
      <c r="H1278" s="514"/>
      <c r="I1278" s="514"/>
      <c r="J1278" s="514"/>
      <c r="K1278" s="514"/>
      <c r="L1278" s="514"/>
      <c r="M1278" s="514"/>
      <c r="N1278" s="514"/>
    </row>
    <row r="1279" spans="3:14" x14ac:dyDescent="0.2">
      <c r="C1279" s="514"/>
      <c r="E1279" s="514"/>
      <c r="F1279" s="514"/>
      <c r="G1279" s="514"/>
      <c r="H1279" s="514"/>
      <c r="I1279" s="514"/>
      <c r="J1279" s="514"/>
      <c r="K1279" s="514"/>
      <c r="L1279" s="514"/>
      <c r="M1279" s="514"/>
      <c r="N1279" s="514"/>
    </row>
    <row r="1280" spans="3:14" x14ac:dyDescent="0.2">
      <c r="C1280" s="514"/>
      <c r="E1280" s="514"/>
      <c r="F1280" s="514"/>
      <c r="G1280" s="514"/>
      <c r="H1280" s="514"/>
      <c r="I1280" s="514"/>
      <c r="J1280" s="514"/>
      <c r="K1280" s="514"/>
      <c r="L1280" s="514"/>
      <c r="M1280" s="514"/>
      <c r="N1280" s="514"/>
    </row>
    <row r="1281" spans="3:14" x14ac:dyDescent="0.2">
      <c r="C1281" s="514"/>
      <c r="E1281" s="514"/>
      <c r="F1281" s="514"/>
      <c r="G1281" s="514"/>
      <c r="H1281" s="514"/>
      <c r="I1281" s="514"/>
      <c r="J1281" s="514"/>
      <c r="K1281" s="514"/>
      <c r="L1281" s="514"/>
      <c r="M1281" s="514"/>
      <c r="N1281" s="514"/>
    </row>
    <row r="1282" spans="3:14" x14ac:dyDescent="0.2">
      <c r="C1282" s="514"/>
      <c r="E1282" s="514"/>
      <c r="F1282" s="514"/>
      <c r="G1282" s="514"/>
      <c r="H1282" s="514"/>
      <c r="I1282" s="514"/>
      <c r="J1282" s="514"/>
      <c r="K1282" s="514"/>
      <c r="L1282" s="514"/>
      <c r="M1282" s="514"/>
      <c r="N1282" s="514"/>
    </row>
    <row r="1283" spans="3:14" x14ac:dyDescent="0.2">
      <c r="C1283" s="514"/>
      <c r="E1283" s="514"/>
      <c r="F1283" s="514"/>
      <c r="G1283" s="514"/>
      <c r="H1283" s="514"/>
      <c r="I1283" s="514"/>
      <c r="J1283" s="514"/>
      <c r="K1283" s="514"/>
      <c r="L1283" s="514"/>
      <c r="M1283" s="514"/>
      <c r="N1283" s="514"/>
    </row>
    <row r="1284" spans="3:14" x14ac:dyDescent="0.2">
      <c r="C1284" s="514"/>
      <c r="E1284" s="514"/>
      <c r="F1284" s="514"/>
      <c r="G1284" s="514"/>
      <c r="H1284" s="514"/>
      <c r="I1284" s="514"/>
      <c r="J1284" s="514"/>
      <c r="K1284" s="514"/>
      <c r="L1284" s="514"/>
      <c r="M1284" s="514"/>
      <c r="N1284" s="514"/>
    </row>
    <row r="1285" spans="3:14" x14ac:dyDescent="0.2">
      <c r="C1285" s="514"/>
      <c r="E1285" s="514"/>
      <c r="F1285" s="514"/>
      <c r="G1285" s="514"/>
      <c r="H1285" s="514"/>
      <c r="I1285" s="514"/>
      <c r="J1285" s="514"/>
      <c r="K1285" s="514"/>
      <c r="L1285" s="514"/>
      <c r="M1285" s="514"/>
      <c r="N1285" s="514"/>
    </row>
    <row r="1286" spans="3:14" x14ac:dyDescent="0.2">
      <c r="C1286" s="514"/>
      <c r="E1286" s="514"/>
      <c r="F1286" s="514"/>
      <c r="G1286" s="514"/>
      <c r="H1286" s="514"/>
      <c r="I1286" s="514"/>
      <c r="J1286" s="514"/>
      <c r="K1286" s="514"/>
      <c r="L1286" s="514"/>
      <c r="M1286" s="514"/>
      <c r="N1286" s="514"/>
    </row>
    <row r="1287" spans="3:14" x14ac:dyDescent="0.2">
      <c r="C1287" s="514"/>
      <c r="E1287" s="514"/>
      <c r="F1287" s="514"/>
      <c r="G1287" s="514"/>
      <c r="H1287" s="514"/>
      <c r="I1287" s="514"/>
      <c r="J1287" s="514"/>
      <c r="K1287" s="514"/>
      <c r="L1287" s="514"/>
      <c r="M1287" s="514"/>
      <c r="N1287" s="514"/>
    </row>
    <row r="1288" spans="3:14" x14ac:dyDescent="0.2">
      <c r="C1288" s="514"/>
      <c r="E1288" s="514"/>
      <c r="F1288" s="514"/>
      <c r="G1288" s="514"/>
      <c r="H1288" s="514"/>
      <c r="I1288" s="514"/>
      <c r="J1288" s="514"/>
      <c r="K1288" s="514"/>
      <c r="L1288" s="514"/>
      <c r="M1288" s="514"/>
      <c r="N1288" s="514"/>
    </row>
    <row r="1289" spans="3:14" x14ac:dyDescent="0.2">
      <c r="C1289" s="514"/>
      <c r="E1289" s="514"/>
      <c r="F1289" s="514"/>
      <c r="G1289" s="514"/>
      <c r="H1289" s="514"/>
      <c r="I1289" s="514"/>
      <c r="J1289" s="514"/>
      <c r="K1289" s="514"/>
      <c r="L1289" s="514"/>
      <c r="M1289" s="514"/>
      <c r="N1289" s="514"/>
    </row>
    <row r="1290" spans="3:14" x14ac:dyDescent="0.2">
      <c r="C1290" s="514"/>
      <c r="E1290" s="514"/>
      <c r="F1290" s="514"/>
      <c r="G1290" s="514"/>
      <c r="H1290" s="514"/>
      <c r="I1290" s="514"/>
      <c r="J1290" s="514"/>
      <c r="K1290" s="514"/>
      <c r="L1290" s="514"/>
      <c r="M1290" s="514"/>
      <c r="N1290" s="514"/>
    </row>
    <row r="1291" spans="3:14" x14ac:dyDescent="0.2">
      <c r="C1291" s="514"/>
      <c r="E1291" s="514"/>
      <c r="F1291" s="514"/>
      <c r="G1291" s="514"/>
      <c r="H1291" s="514"/>
      <c r="I1291" s="514"/>
      <c r="J1291" s="514"/>
      <c r="K1291" s="514"/>
      <c r="L1291" s="514"/>
      <c r="M1291" s="514"/>
      <c r="N1291" s="514"/>
    </row>
    <row r="1292" spans="3:14" x14ac:dyDescent="0.2">
      <c r="C1292" s="514"/>
      <c r="E1292" s="514"/>
      <c r="F1292" s="514"/>
      <c r="G1292" s="514"/>
      <c r="H1292" s="514"/>
      <c r="I1292" s="514"/>
      <c r="J1292" s="514"/>
      <c r="K1292" s="514"/>
      <c r="L1292" s="514"/>
      <c r="M1292" s="514"/>
      <c r="N1292" s="514"/>
    </row>
    <row r="1293" spans="3:14" x14ac:dyDescent="0.2">
      <c r="C1293" s="514"/>
      <c r="E1293" s="514"/>
      <c r="F1293" s="514"/>
      <c r="G1293" s="514"/>
      <c r="H1293" s="514"/>
      <c r="I1293" s="514"/>
      <c r="J1293" s="514"/>
      <c r="K1293" s="514"/>
      <c r="L1293" s="514"/>
      <c r="M1293" s="514"/>
      <c r="N1293" s="514"/>
    </row>
    <row r="1294" spans="3:14" x14ac:dyDescent="0.2">
      <c r="C1294" s="514"/>
      <c r="E1294" s="514"/>
      <c r="F1294" s="514"/>
      <c r="G1294" s="514"/>
      <c r="H1294" s="514"/>
      <c r="I1294" s="514"/>
      <c r="J1294" s="514"/>
      <c r="K1294" s="514"/>
      <c r="L1294" s="514"/>
      <c r="M1294" s="514"/>
      <c r="N1294" s="514"/>
    </row>
    <row r="1295" spans="3:14" x14ac:dyDescent="0.2">
      <c r="C1295" s="514"/>
      <c r="E1295" s="514"/>
      <c r="F1295" s="514"/>
      <c r="G1295" s="514"/>
      <c r="H1295" s="514"/>
      <c r="I1295" s="514"/>
      <c r="J1295" s="514"/>
      <c r="K1295" s="514"/>
      <c r="L1295" s="514"/>
      <c r="M1295" s="514"/>
      <c r="N1295" s="514"/>
    </row>
    <row r="1296" spans="3:14" x14ac:dyDescent="0.2">
      <c r="C1296" s="514"/>
      <c r="E1296" s="514"/>
      <c r="F1296" s="514"/>
      <c r="G1296" s="514"/>
      <c r="H1296" s="514"/>
      <c r="I1296" s="514"/>
      <c r="J1296" s="514"/>
      <c r="K1296" s="514"/>
      <c r="L1296" s="514"/>
      <c r="M1296" s="514"/>
      <c r="N1296" s="514"/>
    </row>
    <row r="1297" spans="3:14" x14ac:dyDescent="0.2">
      <c r="C1297" s="514"/>
      <c r="E1297" s="514"/>
      <c r="F1297" s="514"/>
      <c r="G1297" s="514"/>
      <c r="H1297" s="514"/>
      <c r="I1297" s="514"/>
      <c r="J1297" s="514"/>
      <c r="K1297" s="514"/>
      <c r="L1297" s="514"/>
      <c r="M1297" s="514"/>
      <c r="N1297" s="514"/>
    </row>
    <row r="1298" spans="3:14" x14ac:dyDescent="0.2">
      <c r="C1298" s="514"/>
      <c r="E1298" s="514"/>
      <c r="F1298" s="514"/>
      <c r="G1298" s="514"/>
      <c r="H1298" s="514"/>
      <c r="I1298" s="514"/>
      <c r="J1298" s="514"/>
      <c r="K1298" s="514"/>
      <c r="L1298" s="514"/>
      <c r="M1298" s="514"/>
      <c r="N1298" s="514"/>
    </row>
    <row r="1299" spans="3:14" x14ac:dyDescent="0.2">
      <c r="C1299" s="514"/>
      <c r="E1299" s="514"/>
      <c r="F1299" s="514"/>
      <c r="G1299" s="514"/>
      <c r="H1299" s="514"/>
      <c r="I1299" s="514"/>
      <c r="J1299" s="514"/>
      <c r="K1299" s="514"/>
      <c r="L1299" s="514"/>
      <c r="M1299" s="514"/>
      <c r="N1299" s="514"/>
    </row>
    <row r="1300" spans="3:14" x14ac:dyDescent="0.2">
      <c r="C1300" s="514"/>
      <c r="E1300" s="514"/>
      <c r="F1300" s="514"/>
      <c r="G1300" s="514"/>
      <c r="H1300" s="514"/>
      <c r="I1300" s="514"/>
      <c r="J1300" s="514"/>
      <c r="K1300" s="514"/>
      <c r="L1300" s="514"/>
      <c r="M1300" s="514"/>
      <c r="N1300" s="514"/>
    </row>
    <row r="1301" spans="3:14" x14ac:dyDescent="0.2">
      <c r="C1301" s="514"/>
      <c r="E1301" s="514"/>
      <c r="F1301" s="514"/>
      <c r="G1301" s="514"/>
      <c r="H1301" s="514"/>
      <c r="I1301" s="514"/>
      <c r="J1301" s="514"/>
      <c r="K1301" s="514"/>
      <c r="L1301" s="514"/>
      <c r="M1301" s="514"/>
      <c r="N1301" s="514"/>
    </row>
    <row r="1302" spans="3:14" x14ac:dyDescent="0.2">
      <c r="C1302" s="514"/>
      <c r="E1302" s="514"/>
      <c r="F1302" s="514"/>
      <c r="G1302" s="514"/>
      <c r="H1302" s="514"/>
      <c r="I1302" s="514"/>
      <c r="J1302" s="514"/>
      <c r="K1302" s="514"/>
      <c r="L1302" s="514"/>
      <c r="M1302" s="514"/>
      <c r="N1302" s="514"/>
    </row>
    <row r="1303" spans="3:14" x14ac:dyDescent="0.2">
      <c r="C1303" s="514"/>
      <c r="E1303" s="514"/>
      <c r="F1303" s="514"/>
      <c r="G1303" s="514"/>
      <c r="H1303" s="514"/>
      <c r="I1303" s="514"/>
      <c r="J1303" s="514"/>
      <c r="K1303" s="514"/>
      <c r="L1303" s="514"/>
      <c r="M1303" s="514"/>
      <c r="N1303" s="514"/>
    </row>
    <row r="1304" spans="3:14" x14ac:dyDescent="0.2">
      <c r="C1304" s="514"/>
      <c r="E1304" s="514"/>
      <c r="F1304" s="514"/>
      <c r="G1304" s="514"/>
      <c r="H1304" s="514"/>
      <c r="I1304" s="514"/>
      <c r="J1304" s="514"/>
      <c r="K1304" s="514"/>
      <c r="L1304" s="514"/>
      <c r="M1304" s="514"/>
      <c r="N1304" s="514"/>
    </row>
    <row r="1305" spans="3:14" x14ac:dyDescent="0.2">
      <c r="C1305" s="514"/>
      <c r="E1305" s="514"/>
      <c r="F1305" s="514"/>
      <c r="G1305" s="514"/>
      <c r="H1305" s="514"/>
      <c r="I1305" s="514"/>
      <c r="J1305" s="514"/>
      <c r="K1305" s="514"/>
      <c r="L1305" s="514"/>
      <c r="M1305" s="514"/>
      <c r="N1305" s="514"/>
    </row>
    <row r="1306" spans="3:14" x14ac:dyDescent="0.2">
      <c r="C1306" s="514"/>
      <c r="E1306" s="514"/>
      <c r="F1306" s="514"/>
      <c r="G1306" s="514"/>
      <c r="H1306" s="514"/>
      <c r="I1306" s="514"/>
      <c r="J1306" s="514"/>
      <c r="K1306" s="514"/>
      <c r="L1306" s="514"/>
      <c r="M1306" s="514"/>
      <c r="N1306" s="514"/>
    </row>
    <row r="1307" spans="3:14" x14ac:dyDescent="0.2">
      <c r="C1307" s="514"/>
      <c r="E1307" s="514"/>
      <c r="F1307" s="514"/>
      <c r="G1307" s="514"/>
      <c r="H1307" s="514"/>
      <c r="I1307" s="514"/>
      <c r="J1307" s="514"/>
      <c r="K1307" s="514"/>
      <c r="L1307" s="514"/>
      <c r="M1307" s="514"/>
      <c r="N1307" s="514"/>
    </row>
    <row r="1308" spans="3:14" x14ac:dyDescent="0.2">
      <c r="C1308" s="514"/>
      <c r="E1308" s="514"/>
      <c r="F1308" s="514"/>
      <c r="G1308" s="514"/>
      <c r="H1308" s="514"/>
      <c r="I1308" s="514"/>
      <c r="J1308" s="514"/>
      <c r="K1308" s="514"/>
      <c r="L1308" s="514"/>
      <c r="M1308" s="514"/>
      <c r="N1308" s="514"/>
    </row>
    <row r="1309" spans="3:14" x14ac:dyDescent="0.2">
      <c r="C1309" s="514"/>
      <c r="E1309" s="514"/>
      <c r="F1309" s="514"/>
      <c r="G1309" s="514"/>
      <c r="H1309" s="514"/>
      <c r="I1309" s="514"/>
      <c r="J1309" s="514"/>
      <c r="K1309" s="514"/>
      <c r="L1309" s="514"/>
      <c r="M1309" s="514"/>
      <c r="N1309" s="514"/>
    </row>
    <row r="1310" spans="3:14" x14ac:dyDescent="0.2">
      <c r="C1310" s="514"/>
      <c r="E1310" s="514"/>
      <c r="F1310" s="514"/>
      <c r="G1310" s="514"/>
      <c r="H1310" s="514"/>
      <c r="I1310" s="514"/>
      <c r="J1310" s="514"/>
      <c r="K1310" s="514"/>
      <c r="L1310" s="514"/>
      <c r="M1310" s="514"/>
      <c r="N1310" s="514"/>
    </row>
    <row r="1311" spans="3:14" x14ac:dyDescent="0.2">
      <c r="C1311" s="514"/>
      <c r="E1311" s="514"/>
      <c r="F1311" s="514"/>
      <c r="G1311" s="514"/>
      <c r="H1311" s="514"/>
      <c r="I1311" s="514"/>
      <c r="J1311" s="514"/>
      <c r="K1311" s="514"/>
      <c r="L1311" s="514"/>
      <c r="M1311" s="514"/>
      <c r="N1311" s="514"/>
    </row>
    <row r="1312" spans="3:14" x14ac:dyDescent="0.2">
      <c r="C1312" s="514"/>
      <c r="E1312" s="514"/>
      <c r="F1312" s="514"/>
      <c r="G1312" s="514"/>
      <c r="H1312" s="514"/>
      <c r="I1312" s="514"/>
      <c r="J1312" s="514"/>
      <c r="K1312" s="514"/>
      <c r="L1312" s="514"/>
      <c r="M1312" s="514"/>
      <c r="N1312" s="514"/>
    </row>
    <row r="1313" spans="3:14" x14ac:dyDescent="0.2">
      <c r="C1313" s="514"/>
      <c r="E1313" s="514"/>
      <c r="F1313" s="514"/>
      <c r="G1313" s="514"/>
      <c r="H1313" s="514"/>
      <c r="I1313" s="514"/>
      <c r="J1313" s="514"/>
      <c r="K1313" s="514"/>
      <c r="L1313" s="514"/>
      <c r="M1313" s="514"/>
      <c r="N1313" s="514"/>
    </row>
    <row r="1314" spans="3:14" x14ac:dyDescent="0.2">
      <c r="C1314" s="514"/>
      <c r="E1314" s="514"/>
      <c r="F1314" s="514"/>
      <c r="G1314" s="514"/>
      <c r="H1314" s="514"/>
      <c r="I1314" s="514"/>
      <c r="J1314" s="514"/>
      <c r="K1314" s="514"/>
      <c r="L1314" s="514"/>
      <c r="M1314" s="514"/>
      <c r="N1314" s="514"/>
    </row>
    <row r="1315" spans="3:14" x14ac:dyDescent="0.2">
      <c r="C1315" s="514"/>
      <c r="E1315" s="514"/>
      <c r="F1315" s="514"/>
      <c r="G1315" s="514"/>
      <c r="H1315" s="514"/>
      <c r="I1315" s="514"/>
      <c r="J1315" s="514"/>
      <c r="K1315" s="514"/>
      <c r="L1315" s="514"/>
      <c r="M1315" s="514"/>
      <c r="N1315" s="514"/>
    </row>
    <row r="1316" spans="3:14" x14ac:dyDescent="0.2">
      <c r="C1316" s="514"/>
      <c r="E1316" s="514"/>
      <c r="F1316" s="514"/>
      <c r="G1316" s="514"/>
      <c r="H1316" s="514"/>
      <c r="I1316" s="514"/>
      <c r="J1316" s="514"/>
      <c r="K1316" s="514"/>
      <c r="L1316" s="514"/>
      <c r="M1316" s="514"/>
      <c r="N1316" s="514"/>
    </row>
    <row r="1317" spans="3:14" x14ac:dyDescent="0.2">
      <c r="C1317" s="514"/>
      <c r="E1317" s="514"/>
      <c r="F1317" s="514"/>
      <c r="G1317" s="514"/>
      <c r="H1317" s="514"/>
      <c r="I1317" s="514"/>
      <c r="J1317" s="514"/>
      <c r="K1317" s="514"/>
      <c r="L1317" s="514"/>
      <c r="M1317" s="514"/>
      <c r="N1317" s="514"/>
    </row>
    <row r="1318" spans="3:14" x14ac:dyDescent="0.2">
      <c r="C1318" s="514"/>
      <c r="E1318" s="514"/>
      <c r="F1318" s="514"/>
      <c r="G1318" s="514"/>
      <c r="H1318" s="514"/>
      <c r="I1318" s="514"/>
      <c r="J1318" s="514"/>
      <c r="K1318" s="514"/>
      <c r="L1318" s="514"/>
      <c r="M1318" s="514"/>
      <c r="N1318" s="514"/>
    </row>
    <row r="1319" spans="3:14" x14ac:dyDescent="0.2">
      <c r="C1319" s="514"/>
      <c r="E1319" s="514"/>
      <c r="F1319" s="514"/>
      <c r="G1319" s="514"/>
      <c r="H1319" s="514"/>
      <c r="I1319" s="514"/>
      <c r="J1319" s="514"/>
      <c r="K1319" s="514"/>
      <c r="L1319" s="514"/>
      <c r="M1319" s="514"/>
      <c r="N1319" s="514"/>
    </row>
    <row r="1320" spans="3:14" x14ac:dyDescent="0.2">
      <c r="C1320" s="514"/>
      <c r="E1320" s="514"/>
      <c r="F1320" s="514"/>
      <c r="G1320" s="514"/>
      <c r="H1320" s="514"/>
      <c r="I1320" s="514"/>
      <c r="J1320" s="514"/>
      <c r="K1320" s="514"/>
      <c r="L1320" s="514"/>
      <c r="M1320" s="514"/>
      <c r="N1320" s="514"/>
    </row>
    <row r="1321" spans="3:14" x14ac:dyDescent="0.2">
      <c r="C1321" s="514"/>
      <c r="E1321" s="514"/>
      <c r="F1321" s="514"/>
      <c r="G1321" s="514"/>
      <c r="H1321" s="514"/>
      <c r="I1321" s="514"/>
      <c r="J1321" s="514"/>
      <c r="K1321" s="514"/>
      <c r="L1321" s="514"/>
      <c r="M1321" s="514"/>
      <c r="N1321" s="514"/>
    </row>
    <row r="1322" spans="3:14" x14ac:dyDescent="0.2">
      <c r="C1322" s="514"/>
      <c r="E1322" s="514"/>
      <c r="F1322" s="514"/>
      <c r="G1322" s="514"/>
      <c r="H1322" s="514"/>
      <c r="I1322" s="514"/>
      <c r="J1322" s="514"/>
      <c r="K1322" s="514"/>
      <c r="L1322" s="514"/>
      <c r="M1322" s="514"/>
      <c r="N1322" s="514"/>
    </row>
    <row r="1323" spans="3:14" x14ac:dyDescent="0.2">
      <c r="C1323" s="514"/>
      <c r="E1323" s="514"/>
      <c r="F1323" s="514"/>
      <c r="G1323" s="514"/>
      <c r="H1323" s="514"/>
      <c r="I1323" s="514"/>
      <c r="J1323" s="514"/>
      <c r="K1323" s="514"/>
      <c r="L1323" s="514"/>
      <c r="M1323" s="514"/>
      <c r="N1323" s="514"/>
    </row>
    <row r="1324" spans="3:14" x14ac:dyDescent="0.2">
      <c r="C1324" s="514"/>
      <c r="E1324" s="514"/>
      <c r="F1324" s="514"/>
      <c r="G1324" s="514"/>
      <c r="H1324" s="514"/>
      <c r="I1324" s="514"/>
      <c r="J1324" s="514"/>
      <c r="K1324" s="514"/>
      <c r="L1324" s="514"/>
      <c r="M1324" s="514"/>
      <c r="N1324" s="514"/>
    </row>
    <row r="1325" spans="3:14" x14ac:dyDescent="0.2">
      <c r="C1325" s="514"/>
      <c r="E1325" s="514"/>
      <c r="F1325" s="514"/>
      <c r="G1325" s="514"/>
      <c r="H1325" s="514"/>
      <c r="I1325" s="514"/>
      <c r="J1325" s="514"/>
      <c r="K1325" s="514"/>
      <c r="L1325" s="514"/>
      <c r="M1325" s="514"/>
      <c r="N1325" s="514"/>
    </row>
    <row r="1326" spans="3:14" x14ac:dyDescent="0.2">
      <c r="C1326" s="514"/>
      <c r="E1326" s="514"/>
      <c r="F1326" s="514"/>
      <c r="G1326" s="514"/>
      <c r="H1326" s="514"/>
      <c r="I1326" s="514"/>
      <c r="J1326" s="514"/>
      <c r="K1326" s="514"/>
      <c r="L1326" s="514"/>
      <c r="M1326" s="514"/>
      <c r="N1326" s="514"/>
    </row>
    <row r="1327" spans="3:14" x14ac:dyDescent="0.2">
      <c r="C1327" s="514"/>
      <c r="E1327" s="514"/>
      <c r="F1327" s="514"/>
      <c r="G1327" s="514"/>
      <c r="H1327" s="514"/>
      <c r="I1327" s="514"/>
      <c r="J1327" s="514"/>
      <c r="K1327" s="514"/>
      <c r="L1327" s="514"/>
      <c r="M1327" s="514"/>
      <c r="N1327" s="514"/>
    </row>
    <row r="1328" spans="3:14" x14ac:dyDescent="0.2">
      <c r="C1328" s="514"/>
      <c r="E1328" s="514"/>
      <c r="F1328" s="514"/>
      <c r="G1328" s="514"/>
      <c r="H1328" s="514"/>
      <c r="I1328" s="514"/>
      <c r="J1328" s="514"/>
      <c r="K1328" s="514"/>
      <c r="L1328" s="514"/>
      <c r="M1328" s="514"/>
      <c r="N1328" s="514"/>
    </row>
    <row r="1329" spans="3:14" x14ac:dyDescent="0.2">
      <c r="C1329" s="514"/>
      <c r="E1329" s="514"/>
      <c r="F1329" s="514"/>
      <c r="G1329" s="514"/>
      <c r="H1329" s="514"/>
      <c r="I1329" s="514"/>
      <c r="J1329" s="514"/>
      <c r="K1329" s="514"/>
      <c r="L1329" s="514"/>
      <c r="M1329" s="514"/>
      <c r="N1329" s="514"/>
    </row>
    <row r="1330" spans="3:14" x14ac:dyDescent="0.2">
      <c r="C1330" s="514"/>
      <c r="E1330" s="514"/>
      <c r="F1330" s="514"/>
      <c r="G1330" s="514"/>
      <c r="H1330" s="514"/>
      <c r="I1330" s="514"/>
      <c r="J1330" s="514"/>
      <c r="K1330" s="514"/>
      <c r="L1330" s="514"/>
      <c r="M1330" s="514"/>
      <c r="N1330" s="514"/>
    </row>
    <row r="1331" spans="3:14" x14ac:dyDescent="0.2">
      <c r="C1331" s="514"/>
      <c r="E1331" s="514"/>
      <c r="F1331" s="514"/>
      <c r="G1331" s="514"/>
      <c r="H1331" s="514"/>
      <c r="I1331" s="514"/>
      <c r="J1331" s="514"/>
      <c r="K1331" s="514"/>
      <c r="L1331" s="514"/>
      <c r="M1331" s="514"/>
      <c r="N1331" s="514"/>
    </row>
    <row r="1332" spans="3:14" x14ac:dyDescent="0.2">
      <c r="C1332" s="514"/>
      <c r="E1332" s="514"/>
      <c r="F1332" s="514"/>
      <c r="G1332" s="514"/>
      <c r="H1332" s="514"/>
      <c r="I1332" s="514"/>
      <c r="J1332" s="514"/>
      <c r="K1332" s="514"/>
      <c r="L1332" s="514"/>
      <c r="M1332" s="514"/>
      <c r="N1332" s="514"/>
    </row>
    <row r="1333" spans="3:14" x14ac:dyDescent="0.2">
      <c r="C1333" s="514"/>
      <c r="E1333" s="514"/>
      <c r="F1333" s="514"/>
      <c r="G1333" s="514"/>
      <c r="H1333" s="514"/>
      <c r="I1333" s="514"/>
      <c r="J1333" s="514"/>
      <c r="K1333" s="514"/>
      <c r="L1333" s="514"/>
      <c r="M1333" s="514"/>
      <c r="N1333" s="514"/>
    </row>
    <row r="1334" spans="3:14" x14ac:dyDescent="0.2">
      <c r="C1334" s="514"/>
      <c r="E1334" s="514"/>
      <c r="F1334" s="514"/>
      <c r="G1334" s="514"/>
      <c r="H1334" s="514"/>
      <c r="I1334" s="514"/>
      <c r="J1334" s="514"/>
      <c r="K1334" s="514"/>
      <c r="L1334" s="514"/>
      <c r="M1334" s="514"/>
      <c r="N1334" s="514"/>
    </row>
    <row r="1335" spans="3:14" x14ac:dyDescent="0.2">
      <c r="C1335" s="514"/>
      <c r="E1335" s="514"/>
      <c r="F1335" s="514"/>
      <c r="G1335" s="514"/>
      <c r="H1335" s="514"/>
      <c r="I1335" s="514"/>
      <c r="J1335" s="514"/>
      <c r="K1335" s="514"/>
      <c r="L1335" s="514"/>
      <c r="M1335" s="514"/>
      <c r="N1335" s="514"/>
    </row>
    <row r="1336" spans="3:14" x14ac:dyDescent="0.2">
      <c r="C1336" s="514"/>
      <c r="E1336" s="514"/>
      <c r="F1336" s="514"/>
      <c r="G1336" s="514"/>
      <c r="H1336" s="514"/>
      <c r="I1336" s="514"/>
      <c r="J1336" s="514"/>
      <c r="K1336" s="514"/>
      <c r="L1336" s="514"/>
      <c r="M1336" s="514"/>
      <c r="N1336" s="514"/>
    </row>
    <row r="1337" spans="3:14" x14ac:dyDescent="0.2">
      <c r="C1337" s="514"/>
      <c r="E1337" s="514"/>
      <c r="F1337" s="514"/>
      <c r="G1337" s="514"/>
      <c r="H1337" s="514"/>
      <c r="I1337" s="514"/>
      <c r="J1337" s="514"/>
      <c r="K1337" s="514"/>
      <c r="L1337" s="514"/>
      <c r="M1337" s="514"/>
      <c r="N1337" s="514"/>
    </row>
    <row r="1338" spans="3:14" x14ac:dyDescent="0.2">
      <c r="C1338" s="514"/>
      <c r="E1338" s="514"/>
      <c r="F1338" s="514"/>
      <c r="G1338" s="514"/>
      <c r="H1338" s="514"/>
      <c r="I1338" s="514"/>
      <c r="J1338" s="514"/>
      <c r="K1338" s="514"/>
      <c r="L1338" s="514"/>
      <c r="M1338" s="514"/>
      <c r="N1338" s="514"/>
    </row>
    <row r="1339" spans="3:14" x14ac:dyDescent="0.2">
      <c r="C1339" s="514"/>
      <c r="E1339" s="514"/>
      <c r="F1339" s="514"/>
      <c r="G1339" s="514"/>
      <c r="H1339" s="514"/>
      <c r="I1339" s="514"/>
      <c r="J1339" s="514"/>
      <c r="K1339" s="514"/>
      <c r="L1339" s="514"/>
      <c r="M1339" s="514"/>
      <c r="N1339" s="514"/>
    </row>
    <row r="1340" spans="3:14" x14ac:dyDescent="0.2">
      <c r="C1340" s="514"/>
      <c r="E1340" s="514"/>
      <c r="F1340" s="514"/>
      <c r="G1340" s="514"/>
      <c r="H1340" s="514"/>
      <c r="I1340" s="514"/>
      <c r="J1340" s="514"/>
      <c r="K1340" s="514"/>
      <c r="L1340" s="514"/>
      <c r="M1340" s="514"/>
      <c r="N1340" s="514"/>
    </row>
    <row r="1341" spans="3:14" x14ac:dyDescent="0.2">
      <c r="C1341" s="514"/>
      <c r="E1341" s="514"/>
      <c r="F1341" s="514"/>
      <c r="G1341" s="514"/>
      <c r="H1341" s="514"/>
      <c r="I1341" s="514"/>
      <c r="J1341" s="514"/>
      <c r="K1341" s="514"/>
      <c r="L1341" s="514"/>
      <c r="M1341" s="514"/>
      <c r="N1341" s="514"/>
    </row>
    <row r="1342" spans="3:14" x14ac:dyDescent="0.2">
      <c r="C1342" s="514"/>
      <c r="E1342" s="514"/>
      <c r="F1342" s="514"/>
      <c r="G1342" s="514"/>
      <c r="H1342" s="514"/>
      <c r="I1342" s="514"/>
      <c r="J1342" s="514"/>
      <c r="K1342" s="514"/>
      <c r="L1342" s="514"/>
      <c r="M1342" s="514"/>
      <c r="N1342" s="514"/>
    </row>
    <row r="1343" spans="3:14" x14ac:dyDescent="0.2">
      <c r="C1343" s="514"/>
      <c r="E1343" s="514"/>
      <c r="F1343" s="514"/>
      <c r="G1343" s="514"/>
      <c r="H1343" s="514"/>
      <c r="I1343" s="514"/>
      <c r="J1343" s="514"/>
      <c r="K1343" s="514"/>
      <c r="L1343" s="514"/>
      <c r="M1343" s="514"/>
      <c r="N1343" s="514"/>
    </row>
    <row r="1344" spans="3:14" x14ac:dyDescent="0.2">
      <c r="C1344" s="514"/>
      <c r="E1344" s="514"/>
      <c r="F1344" s="514"/>
      <c r="G1344" s="514"/>
      <c r="H1344" s="514"/>
      <c r="I1344" s="514"/>
      <c r="J1344" s="514"/>
      <c r="K1344" s="514"/>
      <c r="L1344" s="514"/>
      <c r="M1344" s="514"/>
      <c r="N1344" s="514"/>
    </row>
    <row r="1345" spans="3:14" x14ac:dyDescent="0.2">
      <c r="C1345" s="514"/>
      <c r="E1345" s="514"/>
      <c r="F1345" s="514"/>
      <c r="G1345" s="514"/>
      <c r="H1345" s="514"/>
      <c r="I1345" s="514"/>
      <c r="J1345" s="514"/>
      <c r="K1345" s="514"/>
      <c r="L1345" s="514"/>
      <c r="M1345" s="514"/>
      <c r="N1345" s="514"/>
    </row>
    <row r="1346" spans="3:14" x14ac:dyDescent="0.2">
      <c r="C1346" s="514"/>
      <c r="E1346" s="514"/>
      <c r="F1346" s="514"/>
      <c r="G1346" s="514"/>
      <c r="H1346" s="514"/>
      <c r="I1346" s="514"/>
      <c r="J1346" s="514"/>
      <c r="K1346" s="514"/>
      <c r="L1346" s="514"/>
      <c r="M1346" s="514"/>
      <c r="N1346" s="514"/>
    </row>
    <row r="1347" spans="3:14" x14ac:dyDescent="0.2">
      <c r="C1347" s="514"/>
      <c r="E1347" s="514"/>
      <c r="F1347" s="514"/>
      <c r="G1347" s="514"/>
      <c r="H1347" s="514"/>
      <c r="I1347" s="514"/>
      <c r="J1347" s="514"/>
      <c r="K1347" s="514"/>
      <c r="L1347" s="514"/>
      <c r="M1347" s="514"/>
      <c r="N1347" s="514"/>
    </row>
    <row r="1348" spans="3:14" x14ac:dyDescent="0.2">
      <c r="C1348" s="514"/>
      <c r="E1348" s="514"/>
      <c r="F1348" s="514"/>
      <c r="G1348" s="514"/>
      <c r="H1348" s="514"/>
      <c r="I1348" s="514"/>
      <c r="J1348" s="514"/>
      <c r="K1348" s="514"/>
      <c r="L1348" s="514"/>
      <c r="M1348" s="514"/>
      <c r="N1348" s="514"/>
    </row>
    <row r="1349" spans="3:14" x14ac:dyDescent="0.2">
      <c r="C1349" s="514"/>
      <c r="E1349" s="514"/>
      <c r="F1349" s="514"/>
      <c r="G1349" s="514"/>
      <c r="H1349" s="514"/>
      <c r="I1349" s="514"/>
      <c r="J1349" s="514"/>
      <c r="K1349" s="514"/>
      <c r="L1349" s="514"/>
      <c r="M1349" s="514"/>
      <c r="N1349" s="514"/>
    </row>
    <row r="1350" spans="3:14" x14ac:dyDescent="0.2">
      <c r="C1350" s="514"/>
      <c r="E1350" s="514"/>
      <c r="F1350" s="514"/>
      <c r="G1350" s="514"/>
      <c r="H1350" s="514"/>
      <c r="I1350" s="514"/>
      <c r="J1350" s="514"/>
      <c r="K1350" s="514"/>
      <c r="L1350" s="514"/>
      <c r="M1350" s="514"/>
      <c r="N1350" s="514"/>
    </row>
    <row r="1351" spans="3:14" x14ac:dyDescent="0.2">
      <c r="C1351" s="514"/>
      <c r="E1351" s="514"/>
      <c r="F1351" s="514"/>
      <c r="G1351" s="514"/>
      <c r="H1351" s="514"/>
      <c r="I1351" s="514"/>
      <c r="J1351" s="514"/>
      <c r="K1351" s="514"/>
      <c r="L1351" s="514"/>
      <c r="M1351" s="514"/>
      <c r="N1351" s="514"/>
    </row>
    <row r="1352" spans="3:14" x14ac:dyDescent="0.2">
      <c r="C1352" s="514"/>
      <c r="E1352" s="514"/>
      <c r="F1352" s="514"/>
      <c r="G1352" s="514"/>
      <c r="H1352" s="514"/>
      <c r="I1352" s="514"/>
      <c r="J1352" s="514"/>
      <c r="K1352" s="514"/>
      <c r="L1352" s="514"/>
      <c r="M1352" s="514"/>
      <c r="N1352" s="514"/>
    </row>
    <row r="1353" spans="3:14" x14ac:dyDescent="0.2">
      <c r="C1353" s="514"/>
      <c r="E1353" s="514"/>
      <c r="F1353" s="514"/>
      <c r="G1353" s="514"/>
      <c r="H1353" s="514"/>
      <c r="I1353" s="514"/>
      <c r="J1353" s="514"/>
      <c r="K1353" s="514"/>
      <c r="L1353" s="514"/>
      <c r="M1353" s="514"/>
      <c r="N1353" s="514"/>
    </row>
    <row r="1354" spans="3:14" x14ac:dyDescent="0.2">
      <c r="C1354" s="514"/>
      <c r="E1354" s="514"/>
      <c r="F1354" s="514"/>
      <c r="G1354" s="514"/>
      <c r="H1354" s="514"/>
      <c r="I1354" s="514"/>
      <c r="J1354" s="514"/>
      <c r="K1354" s="514"/>
      <c r="L1354" s="514"/>
      <c r="M1354" s="514"/>
      <c r="N1354" s="514"/>
    </row>
    <row r="1355" spans="3:14" x14ac:dyDescent="0.2">
      <c r="C1355" s="514"/>
      <c r="E1355" s="514"/>
      <c r="F1355" s="514"/>
      <c r="G1355" s="514"/>
      <c r="H1355" s="514"/>
      <c r="I1355" s="514"/>
      <c r="J1355" s="514"/>
      <c r="K1355" s="514"/>
      <c r="L1355" s="514"/>
      <c r="M1355" s="514"/>
      <c r="N1355" s="514"/>
    </row>
    <row r="1356" spans="3:14" x14ac:dyDescent="0.2">
      <c r="C1356" s="514"/>
      <c r="E1356" s="514"/>
      <c r="F1356" s="514"/>
      <c r="G1356" s="514"/>
      <c r="H1356" s="514"/>
      <c r="I1356" s="514"/>
      <c r="J1356" s="514"/>
      <c r="K1356" s="514"/>
      <c r="L1356" s="514"/>
      <c r="M1356" s="514"/>
      <c r="N1356" s="514"/>
    </row>
    <row r="1357" spans="3:14" x14ac:dyDescent="0.2">
      <c r="C1357" s="514"/>
      <c r="E1357" s="514"/>
      <c r="F1357" s="514"/>
      <c r="G1357" s="514"/>
      <c r="H1357" s="514"/>
      <c r="I1357" s="514"/>
      <c r="J1357" s="514"/>
      <c r="K1357" s="514"/>
      <c r="L1357" s="514"/>
      <c r="M1357" s="514"/>
      <c r="N1357" s="514"/>
    </row>
    <row r="1358" spans="3:14" x14ac:dyDescent="0.2">
      <c r="C1358" s="514"/>
      <c r="E1358" s="514"/>
      <c r="F1358" s="514"/>
      <c r="G1358" s="514"/>
      <c r="H1358" s="514"/>
      <c r="I1358" s="514"/>
      <c r="J1358" s="514"/>
      <c r="K1358" s="514"/>
      <c r="L1358" s="514"/>
      <c r="M1358" s="514"/>
      <c r="N1358" s="514"/>
    </row>
    <row r="1359" spans="3:14" x14ac:dyDescent="0.2">
      <c r="C1359" s="514"/>
      <c r="E1359" s="514"/>
      <c r="F1359" s="514"/>
      <c r="G1359" s="514"/>
      <c r="H1359" s="514"/>
      <c r="I1359" s="514"/>
      <c r="J1359" s="514"/>
      <c r="K1359" s="514"/>
      <c r="L1359" s="514"/>
      <c r="M1359" s="514"/>
      <c r="N1359" s="514"/>
    </row>
    <row r="1360" spans="3:14" x14ac:dyDescent="0.2">
      <c r="C1360" s="514"/>
      <c r="E1360" s="514"/>
      <c r="F1360" s="514"/>
      <c r="G1360" s="514"/>
      <c r="H1360" s="514"/>
      <c r="I1360" s="514"/>
      <c r="J1360" s="514"/>
      <c r="K1360" s="514"/>
      <c r="L1360" s="514"/>
      <c r="M1360" s="514"/>
      <c r="N1360" s="514"/>
    </row>
    <row r="1361" spans="3:14" x14ac:dyDescent="0.2">
      <c r="C1361" s="514"/>
      <c r="E1361" s="514"/>
      <c r="F1361" s="514"/>
      <c r="G1361" s="514"/>
      <c r="H1361" s="514"/>
      <c r="I1361" s="514"/>
      <c r="J1361" s="514"/>
      <c r="K1361" s="514"/>
      <c r="L1361" s="514"/>
      <c r="M1361" s="514"/>
      <c r="N1361" s="514"/>
    </row>
    <row r="1362" spans="3:14" x14ac:dyDescent="0.2">
      <c r="C1362" s="514"/>
      <c r="E1362" s="514"/>
      <c r="F1362" s="514"/>
      <c r="G1362" s="514"/>
      <c r="H1362" s="514"/>
      <c r="I1362" s="514"/>
      <c r="J1362" s="514"/>
      <c r="K1362" s="514"/>
      <c r="L1362" s="514"/>
      <c r="M1362" s="514"/>
      <c r="N1362" s="514"/>
    </row>
    <row r="1363" spans="3:14" x14ac:dyDescent="0.2">
      <c r="C1363" s="514"/>
      <c r="E1363" s="514"/>
      <c r="F1363" s="514"/>
      <c r="G1363" s="514"/>
      <c r="H1363" s="514"/>
      <c r="I1363" s="514"/>
      <c r="J1363" s="514"/>
      <c r="K1363" s="514"/>
      <c r="L1363" s="514"/>
      <c r="M1363" s="514"/>
      <c r="N1363" s="514"/>
    </row>
    <row r="1364" spans="3:14" x14ac:dyDescent="0.2">
      <c r="C1364" s="514"/>
      <c r="E1364" s="514"/>
      <c r="F1364" s="514"/>
      <c r="G1364" s="514"/>
      <c r="H1364" s="514"/>
      <c r="I1364" s="514"/>
      <c r="J1364" s="514"/>
      <c r="K1364" s="514"/>
      <c r="L1364" s="514"/>
      <c r="M1364" s="514"/>
      <c r="N1364" s="514"/>
    </row>
    <row r="1365" spans="3:14" x14ac:dyDescent="0.2">
      <c r="C1365" s="514"/>
      <c r="E1365" s="514"/>
      <c r="F1365" s="514"/>
      <c r="G1365" s="514"/>
      <c r="H1365" s="514"/>
      <c r="I1365" s="514"/>
      <c r="J1365" s="514"/>
      <c r="K1365" s="514"/>
      <c r="L1365" s="514"/>
      <c r="M1365" s="514"/>
      <c r="N1365" s="514"/>
    </row>
    <row r="1366" spans="3:14" x14ac:dyDescent="0.2">
      <c r="C1366" s="514"/>
      <c r="E1366" s="514"/>
      <c r="F1366" s="514"/>
      <c r="G1366" s="514"/>
      <c r="H1366" s="514"/>
      <c r="I1366" s="514"/>
      <c r="J1366" s="514"/>
      <c r="K1366" s="514"/>
      <c r="L1366" s="514"/>
      <c r="M1366" s="514"/>
      <c r="N1366" s="514"/>
    </row>
    <row r="1367" spans="3:14" x14ac:dyDescent="0.2">
      <c r="C1367" s="514"/>
      <c r="E1367" s="514"/>
      <c r="F1367" s="514"/>
      <c r="G1367" s="514"/>
      <c r="H1367" s="514"/>
      <c r="I1367" s="514"/>
      <c r="J1367" s="514"/>
      <c r="K1367" s="514"/>
      <c r="L1367" s="514"/>
      <c r="M1367" s="514"/>
      <c r="N1367" s="514"/>
    </row>
    <row r="1368" spans="3:14" x14ac:dyDescent="0.2">
      <c r="C1368" s="514"/>
      <c r="E1368" s="514"/>
      <c r="F1368" s="514"/>
      <c r="G1368" s="514"/>
      <c r="H1368" s="514"/>
      <c r="I1368" s="514"/>
      <c r="J1368" s="514"/>
      <c r="K1368" s="514"/>
      <c r="L1368" s="514"/>
      <c r="M1368" s="514"/>
      <c r="N1368" s="514"/>
    </row>
    <row r="1369" spans="3:14" x14ac:dyDescent="0.2">
      <c r="C1369" s="514"/>
      <c r="E1369" s="514"/>
      <c r="F1369" s="514"/>
      <c r="G1369" s="514"/>
      <c r="H1369" s="514"/>
      <c r="I1369" s="514"/>
      <c r="J1369" s="514"/>
      <c r="K1369" s="514"/>
      <c r="L1369" s="514"/>
      <c r="M1369" s="514"/>
      <c r="N1369" s="514"/>
    </row>
    <row r="1370" spans="3:14" x14ac:dyDescent="0.2">
      <c r="C1370" s="514"/>
      <c r="E1370" s="514"/>
      <c r="F1370" s="514"/>
      <c r="G1370" s="514"/>
      <c r="H1370" s="514"/>
      <c r="I1370" s="514"/>
      <c r="J1370" s="514"/>
      <c r="K1370" s="514"/>
      <c r="L1370" s="514"/>
      <c r="M1370" s="514"/>
      <c r="N1370" s="514"/>
    </row>
    <row r="1371" spans="3:14" x14ac:dyDescent="0.2">
      <c r="C1371" s="514"/>
      <c r="E1371" s="514"/>
      <c r="F1371" s="514"/>
      <c r="G1371" s="514"/>
      <c r="H1371" s="514"/>
      <c r="I1371" s="514"/>
      <c r="J1371" s="514"/>
      <c r="K1371" s="514"/>
      <c r="L1371" s="514"/>
      <c r="M1371" s="514"/>
      <c r="N1371" s="514"/>
    </row>
    <row r="1372" spans="3:14" x14ac:dyDescent="0.2">
      <c r="C1372" s="514"/>
      <c r="E1372" s="514"/>
      <c r="F1372" s="514"/>
      <c r="G1372" s="514"/>
      <c r="H1372" s="514"/>
      <c r="I1372" s="514"/>
      <c r="J1372" s="514"/>
      <c r="K1372" s="514"/>
      <c r="L1372" s="514"/>
      <c r="M1372" s="514"/>
      <c r="N1372" s="514"/>
    </row>
    <row r="1373" spans="3:14" x14ac:dyDescent="0.2">
      <c r="C1373" s="514"/>
      <c r="E1373" s="514"/>
      <c r="F1373" s="514"/>
      <c r="G1373" s="514"/>
      <c r="H1373" s="514"/>
      <c r="I1373" s="514"/>
      <c r="J1373" s="514"/>
      <c r="K1373" s="514"/>
      <c r="L1373" s="514"/>
      <c r="M1373" s="514"/>
      <c r="N1373" s="514"/>
    </row>
    <row r="1374" spans="3:14" x14ac:dyDescent="0.2">
      <c r="C1374" s="514"/>
      <c r="E1374" s="514"/>
      <c r="F1374" s="514"/>
      <c r="G1374" s="514"/>
      <c r="H1374" s="514"/>
      <c r="I1374" s="514"/>
      <c r="J1374" s="514"/>
      <c r="K1374" s="514"/>
      <c r="L1374" s="514"/>
      <c r="M1374" s="514"/>
      <c r="N1374" s="514"/>
    </row>
    <row r="1375" spans="3:14" x14ac:dyDescent="0.2">
      <c r="C1375" s="514"/>
      <c r="E1375" s="514"/>
      <c r="F1375" s="514"/>
      <c r="G1375" s="514"/>
      <c r="H1375" s="514"/>
      <c r="I1375" s="514"/>
      <c r="J1375" s="514"/>
      <c r="K1375" s="514"/>
      <c r="L1375" s="514"/>
      <c r="M1375" s="514"/>
      <c r="N1375" s="514"/>
    </row>
    <row r="1376" spans="3:14" x14ac:dyDescent="0.2">
      <c r="C1376" s="514"/>
      <c r="E1376" s="514"/>
      <c r="F1376" s="514"/>
      <c r="G1376" s="514"/>
      <c r="H1376" s="514"/>
      <c r="I1376" s="514"/>
      <c r="J1376" s="514"/>
      <c r="K1376" s="514"/>
      <c r="L1376" s="514"/>
      <c r="M1376" s="514"/>
      <c r="N1376" s="514"/>
    </row>
    <row r="1377" spans="3:14" x14ac:dyDescent="0.2">
      <c r="C1377" s="514"/>
      <c r="E1377" s="514"/>
      <c r="F1377" s="514"/>
      <c r="G1377" s="514"/>
      <c r="H1377" s="514"/>
      <c r="I1377" s="514"/>
      <c r="J1377" s="514"/>
      <c r="K1377" s="514"/>
      <c r="L1377" s="514"/>
      <c r="M1377" s="514"/>
      <c r="N1377" s="514"/>
    </row>
    <row r="1378" spans="3:14" x14ac:dyDescent="0.2">
      <c r="C1378" s="514"/>
      <c r="E1378" s="514"/>
      <c r="F1378" s="514"/>
      <c r="G1378" s="514"/>
      <c r="H1378" s="514"/>
      <c r="I1378" s="514"/>
      <c r="J1378" s="514"/>
      <c r="K1378" s="514"/>
      <c r="L1378" s="514"/>
      <c r="M1378" s="514"/>
      <c r="N1378" s="514"/>
    </row>
    <row r="1379" spans="3:14" x14ac:dyDescent="0.2">
      <c r="C1379" s="514"/>
      <c r="E1379" s="514"/>
      <c r="F1379" s="514"/>
      <c r="G1379" s="514"/>
      <c r="H1379" s="514"/>
      <c r="I1379" s="514"/>
      <c r="J1379" s="514"/>
      <c r="K1379" s="514"/>
      <c r="L1379" s="514"/>
      <c r="M1379" s="514"/>
      <c r="N1379" s="514"/>
    </row>
    <row r="1380" spans="3:14" x14ac:dyDescent="0.2">
      <c r="C1380" s="514"/>
      <c r="E1380" s="514"/>
      <c r="F1380" s="514"/>
      <c r="G1380" s="514"/>
      <c r="H1380" s="514"/>
      <c r="I1380" s="514"/>
      <c r="J1380" s="514"/>
      <c r="K1380" s="514"/>
      <c r="L1380" s="514"/>
      <c r="M1380" s="514"/>
      <c r="N1380" s="514"/>
    </row>
    <row r="1381" spans="3:14" x14ac:dyDescent="0.2">
      <c r="C1381" s="514"/>
      <c r="E1381" s="514"/>
      <c r="F1381" s="514"/>
      <c r="G1381" s="514"/>
      <c r="H1381" s="514"/>
      <c r="I1381" s="514"/>
      <c r="J1381" s="514"/>
      <c r="K1381" s="514"/>
      <c r="L1381" s="514"/>
      <c r="M1381" s="514"/>
      <c r="N1381" s="514"/>
    </row>
    <row r="1382" spans="3:14" x14ac:dyDescent="0.2">
      <c r="C1382" s="514"/>
      <c r="E1382" s="514"/>
      <c r="F1382" s="514"/>
      <c r="G1382" s="514"/>
      <c r="H1382" s="514"/>
      <c r="I1382" s="514"/>
      <c r="J1382" s="514"/>
      <c r="K1382" s="514"/>
      <c r="L1382" s="514"/>
      <c r="M1382" s="514"/>
      <c r="N1382" s="514"/>
    </row>
    <row r="1383" spans="3:14" x14ac:dyDescent="0.2">
      <c r="C1383" s="514"/>
      <c r="E1383" s="514"/>
      <c r="F1383" s="514"/>
      <c r="G1383" s="514"/>
      <c r="H1383" s="514"/>
      <c r="I1383" s="514"/>
      <c r="J1383" s="514"/>
      <c r="K1383" s="514"/>
      <c r="L1383" s="514"/>
      <c r="M1383" s="514"/>
      <c r="N1383" s="514"/>
    </row>
    <row r="1384" spans="3:14" x14ac:dyDescent="0.2">
      <c r="C1384" s="514"/>
      <c r="E1384" s="514"/>
      <c r="F1384" s="514"/>
      <c r="G1384" s="514"/>
      <c r="H1384" s="514"/>
      <c r="I1384" s="514"/>
      <c r="J1384" s="514"/>
      <c r="K1384" s="514"/>
      <c r="L1384" s="514"/>
      <c r="M1384" s="514"/>
      <c r="N1384" s="514"/>
    </row>
    <row r="1385" spans="3:14" x14ac:dyDescent="0.2">
      <c r="C1385" s="514"/>
      <c r="E1385" s="514"/>
      <c r="F1385" s="514"/>
      <c r="G1385" s="514"/>
      <c r="H1385" s="514"/>
      <c r="I1385" s="514"/>
      <c r="J1385" s="514"/>
      <c r="K1385" s="514"/>
      <c r="L1385" s="514"/>
      <c r="M1385" s="514"/>
      <c r="N1385" s="514"/>
    </row>
    <row r="1386" spans="3:14" x14ac:dyDescent="0.2">
      <c r="C1386" s="514"/>
      <c r="E1386" s="514"/>
      <c r="F1386" s="514"/>
      <c r="G1386" s="514"/>
      <c r="H1386" s="514"/>
      <c r="I1386" s="514"/>
      <c r="J1386" s="514"/>
      <c r="K1386" s="514"/>
      <c r="L1386" s="514"/>
      <c r="M1386" s="514"/>
      <c r="N1386" s="514"/>
    </row>
    <row r="1387" spans="3:14" x14ac:dyDescent="0.2">
      <c r="C1387" s="514"/>
      <c r="E1387" s="514"/>
      <c r="F1387" s="514"/>
      <c r="G1387" s="514"/>
      <c r="H1387" s="514"/>
      <c r="I1387" s="514"/>
      <c r="J1387" s="514"/>
      <c r="K1387" s="514"/>
      <c r="L1387" s="514"/>
      <c r="M1387" s="514"/>
      <c r="N1387" s="514"/>
    </row>
    <row r="1388" spans="3:14" x14ac:dyDescent="0.2">
      <c r="C1388" s="514"/>
      <c r="E1388" s="514"/>
      <c r="F1388" s="514"/>
      <c r="G1388" s="514"/>
      <c r="H1388" s="514"/>
      <c r="I1388" s="514"/>
      <c r="J1388" s="514"/>
      <c r="K1388" s="514"/>
      <c r="L1388" s="514"/>
      <c r="M1388" s="514"/>
      <c r="N1388" s="514"/>
    </row>
    <row r="1389" spans="3:14" x14ac:dyDescent="0.2">
      <c r="C1389" s="514"/>
      <c r="E1389" s="514"/>
      <c r="F1389" s="514"/>
      <c r="G1389" s="514"/>
      <c r="H1389" s="514"/>
      <c r="I1389" s="514"/>
      <c r="J1389" s="514"/>
      <c r="K1389" s="514"/>
      <c r="L1389" s="514"/>
      <c r="M1389" s="514"/>
      <c r="N1389" s="514"/>
    </row>
    <row r="1390" spans="3:14" x14ac:dyDescent="0.2">
      <c r="C1390" s="514"/>
      <c r="E1390" s="514"/>
      <c r="F1390" s="514"/>
      <c r="G1390" s="514"/>
      <c r="H1390" s="514"/>
      <c r="I1390" s="514"/>
      <c r="J1390" s="514"/>
      <c r="K1390" s="514"/>
      <c r="L1390" s="514"/>
      <c r="M1390" s="514"/>
      <c r="N1390" s="514"/>
    </row>
    <row r="1391" spans="3:14" x14ac:dyDescent="0.2">
      <c r="C1391" s="514"/>
      <c r="E1391" s="514"/>
      <c r="F1391" s="514"/>
      <c r="G1391" s="514"/>
      <c r="H1391" s="514"/>
      <c r="I1391" s="514"/>
      <c r="J1391" s="514"/>
      <c r="K1391" s="514"/>
      <c r="L1391" s="514"/>
      <c r="M1391" s="514"/>
      <c r="N1391" s="514"/>
    </row>
    <row r="1392" spans="3:14" x14ac:dyDescent="0.2">
      <c r="C1392" s="514"/>
      <c r="E1392" s="514"/>
      <c r="F1392" s="514"/>
      <c r="G1392" s="514"/>
      <c r="H1392" s="514"/>
      <c r="I1392" s="514"/>
      <c r="J1392" s="514"/>
      <c r="K1392" s="514"/>
      <c r="L1392" s="514"/>
      <c r="M1392" s="514"/>
      <c r="N1392" s="514"/>
    </row>
    <row r="1393" spans="3:14" x14ac:dyDescent="0.2">
      <c r="C1393" s="514"/>
      <c r="E1393" s="514"/>
      <c r="F1393" s="514"/>
      <c r="G1393" s="514"/>
      <c r="H1393" s="514"/>
      <c r="I1393" s="514"/>
      <c r="J1393" s="514"/>
      <c r="K1393" s="514"/>
      <c r="L1393" s="514"/>
      <c r="M1393" s="514"/>
      <c r="N1393" s="514"/>
    </row>
    <row r="1394" spans="3:14" x14ac:dyDescent="0.2">
      <c r="C1394" s="514"/>
      <c r="E1394" s="514"/>
      <c r="F1394" s="514"/>
      <c r="G1394" s="514"/>
      <c r="H1394" s="514"/>
      <c r="I1394" s="514"/>
      <c r="J1394" s="514"/>
      <c r="K1394" s="514"/>
      <c r="L1394" s="514"/>
      <c r="M1394" s="514"/>
      <c r="N1394" s="514"/>
    </row>
    <row r="1395" spans="3:14" x14ac:dyDescent="0.2">
      <c r="C1395" s="514"/>
      <c r="E1395" s="514"/>
      <c r="F1395" s="514"/>
      <c r="G1395" s="514"/>
      <c r="H1395" s="514"/>
      <c r="I1395" s="514"/>
      <c r="J1395" s="514"/>
      <c r="K1395" s="514"/>
      <c r="L1395" s="514"/>
      <c r="M1395" s="514"/>
      <c r="N1395" s="514"/>
    </row>
    <row r="1396" spans="3:14" x14ac:dyDescent="0.2">
      <c r="C1396" s="514"/>
      <c r="E1396" s="514"/>
      <c r="F1396" s="514"/>
      <c r="G1396" s="514"/>
      <c r="H1396" s="514"/>
      <c r="I1396" s="514"/>
      <c r="J1396" s="514"/>
      <c r="K1396" s="514"/>
      <c r="L1396" s="514"/>
      <c r="M1396" s="514"/>
      <c r="N1396" s="514"/>
    </row>
    <row r="1397" spans="3:14" x14ac:dyDescent="0.2">
      <c r="C1397" s="514"/>
      <c r="E1397" s="514"/>
      <c r="F1397" s="514"/>
      <c r="G1397" s="514"/>
      <c r="H1397" s="514"/>
      <c r="I1397" s="514"/>
      <c r="J1397" s="514"/>
      <c r="K1397" s="514"/>
      <c r="L1397" s="514"/>
      <c r="M1397" s="514"/>
      <c r="N1397" s="514"/>
    </row>
    <row r="1398" spans="3:14" x14ac:dyDescent="0.2">
      <c r="C1398" s="514"/>
      <c r="E1398" s="514"/>
      <c r="F1398" s="514"/>
      <c r="G1398" s="514"/>
      <c r="H1398" s="514"/>
      <c r="I1398" s="514"/>
      <c r="J1398" s="514"/>
      <c r="K1398" s="514"/>
      <c r="L1398" s="514"/>
      <c r="M1398" s="514"/>
      <c r="N1398" s="514"/>
    </row>
    <row r="1399" spans="3:14" x14ac:dyDescent="0.2">
      <c r="C1399" s="514"/>
      <c r="E1399" s="514"/>
      <c r="F1399" s="514"/>
      <c r="G1399" s="514"/>
      <c r="H1399" s="514"/>
      <c r="I1399" s="514"/>
      <c r="J1399" s="514"/>
      <c r="K1399" s="514"/>
      <c r="L1399" s="514"/>
      <c r="M1399" s="514"/>
      <c r="N1399" s="514"/>
    </row>
    <row r="1400" spans="3:14" x14ac:dyDescent="0.2">
      <c r="C1400" s="514"/>
      <c r="E1400" s="514"/>
      <c r="F1400" s="514"/>
      <c r="G1400" s="514"/>
      <c r="H1400" s="514"/>
      <c r="I1400" s="514"/>
      <c r="J1400" s="514"/>
      <c r="K1400" s="514"/>
      <c r="L1400" s="514"/>
      <c r="M1400" s="514"/>
      <c r="N1400" s="514"/>
    </row>
    <row r="1401" spans="3:14" x14ac:dyDescent="0.2">
      <c r="C1401" s="514"/>
      <c r="E1401" s="514"/>
      <c r="F1401" s="514"/>
      <c r="G1401" s="514"/>
      <c r="H1401" s="514"/>
      <c r="I1401" s="514"/>
      <c r="J1401" s="514"/>
      <c r="K1401" s="514"/>
      <c r="L1401" s="514"/>
      <c r="M1401" s="514"/>
      <c r="N1401" s="514"/>
    </row>
    <row r="1402" spans="3:14" x14ac:dyDescent="0.2">
      <c r="C1402" s="514"/>
      <c r="E1402" s="514"/>
      <c r="F1402" s="514"/>
      <c r="G1402" s="514"/>
      <c r="H1402" s="514"/>
      <c r="I1402" s="514"/>
      <c r="J1402" s="514"/>
      <c r="K1402" s="514"/>
      <c r="L1402" s="514"/>
      <c r="M1402" s="514"/>
      <c r="N1402" s="514"/>
    </row>
    <row r="1403" spans="3:14" x14ac:dyDescent="0.2">
      <c r="C1403" s="514"/>
      <c r="E1403" s="514"/>
      <c r="F1403" s="514"/>
      <c r="G1403" s="514"/>
      <c r="H1403" s="514"/>
      <c r="I1403" s="514"/>
      <c r="J1403" s="514"/>
      <c r="K1403" s="514"/>
      <c r="L1403" s="514"/>
      <c r="M1403" s="514"/>
      <c r="N1403" s="514"/>
    </row>
    <row r="1404" spans="3:14" x14ac:dyDescent="0.2">
      <c r="C1404" s="514"/>
      <c r="E1404" s="514"/>
      <c r="F1404" s="514"/>
      <c r="G1404" s="514"/>
      <c r="H1404" s="514"/>
      <c r="I1404" s="514"/>
      <c r="J1404" s="514"/>
      <c r="K1404" s="514"/>
      <c r="L1404" s="514"/>
      <c r="M1404" s="514"/>
      <c r="N1404" s="514"/>
    </row>
    <row r="1405" spans="3:14" x14ac:dyDescent="0.2">
      <c r="C1405" s="514"/>
      <c r="E1405" s="514"/>
      <c r="F1405" s="514"/>
      <c r="G1405" s="514"/>
      <c r="H1405" s="514"/>
      <c r="I1405" s="514"/>
      <c r="J1405" s="514"/>
      <c r="K1405" s="514"/>
      <c r="L1405" s="514"/>
      <c r="M1405" s="514"/>
      <c r="N1405" s="514"/>
    </row>
    <row r="1406" spans="3:14" x14ac:dyDescent="0.2">
      <c r="C1406" s="514"/>
      <c r="E1406" s="514"/>
      <c r="F1406" s="514"/>
      <c r="G1406" s="514"/>
      <c r="H1406" s="514"/>
      <c r="I1406" s="514"/>
      <c r="J1406" s="514"/>
      <c r="K1406" s="514"/>
      <c r="L1406" s="514"/>
      <c r="M1406" s="514"/>
      <c r="N1406" s="514"/>
    </row>
    <row r="1407" spans="3:14" x14ac:dyDescent="0.2">
      <c r="C1407" s="514"/>
      <c r="E1407" s="514"/>
      <c r="F1407" s="514"/>
      <c r="G1407" s="514"/>
      <c r="H1407" s="514"/>
      <c r="I1407" s="514"/>
      <c r="J1407" s="514"/>
      <c r="K1407" s="514"/>
      <c r="L1407" s="514"/>
      <c r="M1407" s="514"/>
      <c r="N1407" s="514"/>
    </row>
    <row r="1408" spans="3:14" x14ac:dyDescent="0.2">
      <c r="C1408" s="514"/>
      <c r="E1408" s="514"/>
      <c r="F1408" s="514"/>
      <c r="G1408" s="514"/>
      <c r="H1408" s="514"/>
      <c r="I1408" s="514"/>
      <c r="J1408" s="514"/>
      <c r="K1408" s="514"/>
      <c r="L1408" s="514"/>
      <c r="M1408" s="514"/>
      <c r="N1408" s="514"/>
    </row>
    <row r="1409" spans="3:14" x14ac:dyDescent="0.2">
      <c r="C1409" s="514"/>
      <c r="E1409" s="514"/>
      <c r="F1409" s="514"/>
      <c r="G1409" s="514"/>
      <c r="H1409" s="514"/>
      <c r="I1409" s="514"/>
      <c r="J1409" s="514"/>
      <c r="K1409" s="514"/>
      <c r="L1409" s="514"/>
      <c r="M1409" s="514"/>
      <c r="N1409" s="514"/>
    </row>
    <row r="1410" spans="3:14" x14ac:dyDescent="0.2">
      <c r="C1410" s="514"/>
      <c r="E1410" s="514"/>
      <c r="F1410" s="514"/>
      <c r="G1410" s="514"/>
      <c r="H1410" s="514"/>
      <c r="I1410" s="514"/>
      <c r="J1410" s="514"/>
      <c r="K1410" s="514"/>
      <c r="L1410" s="514"/>
      <c r="M1410" s="514"/>
      <c r="N1410" s="514"/>
    </row>
    <row r="1411" spans="3:14" x14ac:dyDescent="0.2">
      <c r="C1411" s="514"/>
      <c r="E1411" s="514"/>
      <c r="F1411" s="514"/>
      <c r="G1411" s="514"/>
      <c r="H1411" s="514"/>
      <c r="I1411" s="514"/>
      <c r="J1411" s="514"/>
      <c r="K1411" s="514"/>
      <c r="L1411" s="514"/>
      <c r="M1411" s="514"/>
      <c r="N1411" s="514"/>
    </row>
    <row r="1412" spans="3:14" x14ac:dyDescent="0.2">
      <c r="C1412" s="514"/>
      <c r="E1412" s="514"/>
      <c r="F1412" s="514"/>
      <c r="G1412" s="514"/>
      <c r="H1412" s="514"/>
      <c r="I1412" s="514"/>
      <c r="J1412" s="514"/>
      <c r="K1412" s="514"/>
      <c r="L1412" s="514"/>
      <c r="M1412" s="514"/>
      <c r="N1412" s="514"/>
    </row>
    <row r="1413" spans="3:14" x14ac:dyDescent="0.2">
      <c r="C1413" s="514"/>
      <c r="E1413" s="514"/>
      <c r="F1413" s="514"/>
      <c r="G1413" s="514"/>
      <c r="H1413" s="514"/>
      <c r="I1413" s="514"/>
      <c r="J1413" s="514"/>
      <c r="K1413" s="514"/>
      <c r="L1413" s="514"/>
      <c r="M1413" s="514"/>
      <c r="N1413" s="514"/>
    </row>
    <row r="1414" spans="3:14" x14ac:dyDescent="0.2">
      <c r="C1414" s="514"/>
      <c r="E1414" s="514"/>
      <c r="F1414" s="514"/>
      <c r="G1414" s="514"/>
      <c r="H1414" s="514"/>
      <c r="I1414" s="514"/>
      <c r="J1414" s="514"/>
      <c r="K1414" s="514"/>
      <c r="L1414" s="514"/>
      <c r="M1414" s="514"/>
      <c r="N1414" s="514"/>
    </row>
    <row r="1415" spans="3:14" x14ac:dyDescent="0.2">
      <c r="C1415" s="514"/>
      <c r="E1415" s="514"/>
      <c r="F1415" s="514"/>
      <c r="G1415" s="514"/>
      <c r="H1415" s="514"/>
      <c r="I1415" s="514"/>
      <c r="J1415" s="514"/>
      <c r="K1415" s="514"/>
      <c r="L1415" s="514"/>
      <c r="M1415" s="514"/>
      <c r="N1415" s="514"/>
    </row>
    <row r="1416" spans="3:14" x14ac:dyDescent="0.2">
      <c r="C1416" s="514"/>
      <c r="E1416" s="514"/>
      <c r="F1416" s="514"/>
      <c r="G1416" s="514"/>
      <c r="H1416" s="514"/>
      <c r="I1416" s="514"/>
      <c r="J1416" s="514"/>
      <c r="K1416" s="514"/>
      <c r="L1416" s="514"/>
      <c r="M1416" s="514"/>
      <c r="N1416" s="514"/>
    </row>
    <row r="1417" spans="3:14" x14ac:dyDescent="0.2">
      <c r="C1417" s="514"/>
      <c r="E1417" s="514"/>
      <c r="F1417" s="514"/>
      <c r="G1417" s="514"/>
      <c r="H1417" s="514"/>
      <c r="I1417" s="514"/>
      <c r="J1417" s="514"/>
      <c r="K1417" s="514"/>
      <c r="L1417" s="514"/>
      <c r="M1417" s="514"/>
      <c r="N1417" s="514"/>
    </row>
    <row r="1418" spans="3:14" x14ac:dyDescent="0.2">
      <c r="C1418" s="514"/>
      <c r="E1418" s="514"/>
      <c r="F1418" s="514"/>
      <c r="G1418" s="514"/>
      <c r="H1418" s="514"/>
      <c r="I1418" s="514"/>
      <c r="J1418" s="514"/>
      <c r="K1418" s="514"/>
      <c r="L1418" s="514"/>
      <c r="M1418" s="514"/>
      <c r="N1418" s="514"/>
    </row>
    <row r="1419" spans="3:14" x14ac:dyDescent="0.2">
      <c r="C1419" s="514"/>
      <c r="E1419" s="514"/>
      <c r="F1419" s="514"/>
      <c r="G1419" s="514"/>
      <c r="H1419" s="514"/>
      <c r="I1419" s="514"/>
      <c r="J1419" s="514"/>
      <c r="K1419" s="514"/>
      <c r="L1419" s="514"/>
      <c r="M1419" s="514"/>
      <c r="N1419" s="514"/>
    </row>
    <row r="1420" spans="3:14" x14ac:dyDescent="0.2">
      <c r="C1420" s="514"/>
      <c r="E1420" s="514"/>
      <c r="F1420" s="514"/>
      <c r="G1420" s="514"/>
      <c r="H1420" s="514"/>
      <c r="I1420" s="514"/>
      <c r="J1420" s="514"/>
      <c r="K1420" s="514"/>
      <c r="L1420" s="514"/>
      <c r="M1420" s="514"/>
      <c r="N1420" s="514"/>
    </row>
    <row r="1421" spans="3:14" x14ac:dyDescent="0.2">
      <c r="C1421" s="514"/>
      <c r="E1421" s="514"/>
      <c r="F1421" s="514"/>
      <c r="G1421" s="514"/>
      <c r="H1421" s="514"/>
      <c r="I1421" s="514"/>
      <c r="J1421" s="514"/>
      <c r="K1421" s="514"/>
      <c r="L1421" s="514"/>
      <c r="M1421" s="514"/>
      <c r="N1421" s="514"/>
    </row>
    <row r="1422" spans="3:14" x14ac:dyDescent="0.2">
      <c r="C1422" s="514"/>
      <c r="E1422" s="514"/>
      <c r="F1422" s="514"/>
      <c r="G1422" s="514"/>
      <c r="H1422" s="514"/>
      <c r="I1422" s="514"/>
      <c r="J1422" s="514"/>
      <c r="K1422" s="514"/>
      <c r="L1422" s="514"/>
      <c r="M1422" s="514"/>
      <c r="N1422" s="514"/>
    </row>
    <row r="1423" spans="3:14" x14ac:dyDescent="0.2">
      <c r="C1423" s="514"/>
      <c r="E1423" s="514"/>
      <c r="F1423" s="514"/>
      <c r="G1423" s="514"/>
      <c r="H1423" s="514"/>
      <c r="I1423" s="514"/>
      <c r="J1423" s="514"/>
      <c r="K1423" s="514"/>
      <c r="L1423" s="514"/>
      <c r="M1423" s="514"/>
      <c r="N1423" s="514"/>
    </row>
    <row r="1424" spans="3:14" x14ac:dyDescent="0.2">
      <c r="C1424" s="514"/>
      <c r="E1424" s="514"/>
      <c r="F1424" s="514"/>
      <c r="G1424" s="514"/>
      <c r="H1424" s="514"/>
      <c r="I1424" s="514"/>
      <c r="J1424" s="514"/>
      <c r="K1424" s="514"/>
      <c r="L1424" s="514"/>
      <c r="M1424" s="514"/>
      <c r="N1424" s="514"/>
    </row>
    <row r="1425" spans="3:14" x14ac:dyDescent="0.2">
      <c r="C1425" s="514"/>
      <c r="E1425" s="514"/>
      <c r="F1425" s="514"/>
      <c r="G1425" s="514"/>
      <c r="H1425" s="514"/>
      <c r="I1425" s="514"/>
      <c r="J1425" s="514"/>
      <c r="K1425" s="514"/>
      <c r="L1425" s="514"/>
      <c r="M1425" s="514"/>
      <c r="N1425" s="514"/>
    </row>
    <row r="1426" spans="3:14" x14ac:dyDescent="0.2">
      <c r="C1426" s="514"/>
      <c r="E1426" s="514"/>
      <c r="F1426" s="514"/>
      <c r="G1426" s="514"/>
      <c r="H1426" s="514"/>
      <c r="I1426" s="514"/>
      <c r="J1426" s="514"/>
      <c r="K1426" s="514"/>
      <c r="L1426" s="514"/>
      <c r="M1426" s="514"/>
      <c r="N1426" s="514"/>
    </row>
    <row r="1427" spans="3:14" x14ac:dyDescent="0.2">
      <c r="C1427" s="514"/>
      <c r="E1427" s="514"/>
      <c r="F1427" s="514"/>
      <c r="G1427" s="514"/>
      <c r="H1427" s="514"/>
      <c r="I1427" s="514"/>
      <c r="J1427" s="514"/>
      <c r="K1427" s="514"/>
      <c r="L1427" s="514"/>
      <c r="M1427" s="514"/>
      <c r="N1427" s="514"/>
    </row>
    <row r="1428" spans="3:14" x14ac:dyDescent="0.2">
      <c r="C1428" s="514"/>
      <c r="E1428" s="514"/>
      <c r="F1428" s="514"/>
      <c r="G1428" s="514"/>
      <c r="H1428" s="514"/>
      <c r="I1428" s="514"/>
      <c r="J1428" s="514"/>
      <c r="K1428" s="514"/>
      <c r="L1428" s="514"/>
      <c r="M1428" s="514"/>
      <c r="N1428" s="514"/>
    </row>
    <row r="1429" spans="3:14" x14ac:dyDescent="0.2">
      <c r="C1429" s="514"/>
      <c r="E1429" s="514"/>
      <c r="F1429" s="514"/>
      <c r="G1429" s="514"/>
      <c r="H1429" s="514"/>
      <c r="I1429" s="514"/>
      <c r="J1429" s="514"/>
      <c r="K1429" s="514"/>
      <c r="L1429" s="514"/>
      <c r="M1429" s="514"/>
      <c r="N1429" s="514"/>
    </row>
    <row r="1430" spans="3:14" x14ac:dyDescent="0.2">
      <c r="C1430" s="514"/>
      <c r="E1430" s="514"/>
      <c r="F1430" s="514"/>
      <c r="G1430" s="514"/>
      <c r="H1430" s="514"/>
      <c r="I1430" s="514"/>
      <c r="J1430" s="514"/>
      <c r="K1430" s="514"/>
      <c r="L1430" s="514"/>
      <c r="M1430" s="514"/>
      <c r="N1430" s="514"/>
    </row>
    <row r="1431" spans="3:14" x14ac:dyDescent="0.2">
      <c r="C1431" s="514"/>
      <c r="E1431" s="514"/>
      <c r="F1431" s="514"/>
      <c r="G1431" s="514"/>
      <c r="H1431" s="514"/>
      <c r="I1431" s="514"/>
      <c r="J1431" s="514"/>
      <c r="K1431" s="514"/>
      <c r="L1431" s="514"/>
      <c r="M1431" s="514"/>
      <c r="N1431" s="514"/>
    </row>
    <row r="1432" spans="3:14" x14ac:dyDescent="0.2">
      <c r="C1432" s="514"/>
      <c r="E1432" s="514"/>
      <c r="F1432" s="514"/>
      <c r="G1432" s="514"/>
      <c r="H1432" s="514"/>
      <c r="I1432" s="514"/>
      <c r="J1432" s="514"/>
      <c r="K1432" s="514"/>
      <c r="L1432" s="514"/>
      <c r="M1432" s="514"/>
      <c r="N1432" s="514"/>
    </row>
    <row r="1433" spans="3:14" x14ac:dyDescent="0.2">
      <c r="C1433" s="514"/>
      <c r="E1433" s="514"/>
      <c r="F1433" s="514"/>
      <c r="G1433" s="514"/>
      <c r="H1433" s="514"/>
      <c r="I1433" s="514"/>
      <c r="J1433" s="514"/>
      <c r="K1433" s="514"/>
      <c r="L1433" s="514"/>
      <c r="M1433" s="514"/>
      <c r="N1433" s="514"/>
    </row>
    <row r="1434" spans="3:14" x14ac:dyDescent="0.2">
      <c r="C1434" s="514"/>
      <c r="E1434" s="514"/>
      <c r="F1434" s="514"/>
      <c r="G1434" s="514"/>
      <c r="H1434" s="514"/>
      <c r="I1434" s="514"/>
      <c r="J1434" s="514"/>
      <c r="K1434" s="514"/>
      <c r="L1434" s="514"/>
      <c r="M1434" s="514"/>
      <c r="N1434" s="514"/>
    </row>
    <row r="1435" spans="3:14" x14ac:dyDescent="0.2">
      <c r="C1435" s="514"/>
      <c r="E1435" s="514"/>
      <c r="F1435" s="514"/>
      <c r="G1435" s="514"/>
      <c r="H1435" s="514"/>
      <c r="I1435" s="514"/>
      <c r="J1435" s="514"/>
      <c r="K1435" s="514"/>
      <c r="L1435" s="514"/>
      <c r="M1435" s="514"/>
      <c r="N1435" s="514"/>
    </row>
    <row r="1436" spans="3:14" x14ac:dyDescent="0.2">
      <c r="C1436" s="514"/>
      <c r="E1436" s="514"/>
      <c r="F1436" s="514"/>
      <c r="G1436" s="514"/>
      <c r="H1436" s="514"/>
      <c r="I1436" s="514"/>
      <c r="J1436" s="514"/>
      <c r="K1436" s="514"/>
      <c r="L1436" s="514"/>
      <c r="M1436" s="514"/>
      <c r="N1436" s="514"/>
    </row>
    <row r="1437" spans="3:14" x14ac:dyDescent="0.2">
      <c r="C1437" s="514"/>
      <c r="E1437" s="514"/>
      <c r="F1437" s="514"/>
      <c r="G1437" s="514"/>
      <c r="H1437" s="514"/>
      <c r="I1437" s="514"/>
      <c r="J1437" s="514"/>
      <c r="K1437" s="514"/>
      <c r="L1437" s="514"/>
      <c r="M1437" s="514"/>
      <c r="N1437" s="514"/>
    </row>
    <row r="1438" spans="3:14" x14ac:dyDescent="0.2">
      <c r="C1438" s="514"/>
      <c r="E1438" s="514"/>
      <c r="F1438" s="514"/>
      <c r="G1438" s="514"/>
      <c r="H1438" s="514"/>
      <c r="I1438" s="514"/>
      <c r="J1438" s="514"/>
      <c r="K1438" s="514"/>
      <c r="L1438" s="514"/>
      <c r="M1438" s="514"/>
      <c r="N1438" s="514"/>
    </row>
    <row r="1439" spans="3:14" x14ac:dyDescent="0.2">
      <c r="C1439" s="514"/>
      <c r="E1439" s="514"/>
      <c r="F1439" s="514"/>
      <c r="G1439" s="514"/>
      <c r="H1439" s="514"/>
      <c r="I1439" s="514"/>
      <c r="J1439" s="514"/>
      <c r="K1439" s="514"/>
      <c r="L1439" s="514"/>
      <c r="M1439" s="514"/>
      <c r="N1439" s="514"/>
    </row>
    <row r="1440" spans="3:14" x14ac:dyDescent="0.2">
      <c r="C1440" s="514"/>
      <c r="E1440" s="514"/>
      <c r="F1440" s="514"/>
      <c r="G1440" s="514"/>
      <c r="H1440" s="514"/>
      <c r="I1440" s="514"/>
      <c r="J1440" s="514"/>
      <c r="K1440" s="514"/>
      <c r="L1440" s="514"/>
      <c r="M1440" s="514"/>
      <c r="N1440" s="514"/>
    </row>
    <row r="1441" spans="3:14" x14ac:dyDescent="0.2">
      <c r="C1441" s="514"/>
      <c r="E1441" s="514"/>
      <c r="F1441" s="514"/>
      <c r="G1441" s="514"/>
      <c r="H1441" s="514"/>
      <c r="I1441" s="514"/>
      <c r="J1441" s="514"/>
      <c r="K1441" s="514"/>
      <c r="L1441" s="514"/>
      <c r="M1441" s="514"/>
      <c r="N1441" s="514"/>
    </row>
    <row r="1442" spans="3:14" x14ac:dyDescent="0.2">
      <c r="C1442" s="514"/>
      <c r="E1442" s="514"/>
      <c r="F1442" s="514"/>
      <c r="G1442" s="514"/>
      <c r="H1442" s="514"/>
      <c r="I1442" s="514"/>
      <c r="J1442" s="514"/>
      <c r="K1442" s="514"/>
      <c r="L1442" s="514"/>
      <c r="M1442" s="514"/>
      <c r="N1442" s="514"/>
    </row>
    <row r="1443" spans="3:14" x14ac:dyDescent="0.2">
      <c r="C1443" s="514"/>
      <c r="E1443" s="514"/>
      <c r="F1443" s="514"/>
      <c r="G1443" s="514"/>
      <c r="H1443" s="514"/>
      <c r="I1443" s="514"/>
      <c r="J1443" s="514"/>
      <c r="K1443" s="514"/>
      <c r="L1443" s="514"/>
      <c r="M1443" s="514"/>
      <c r="N1443" s="514"/>
    </row>
    <row r="1444" spans="3:14" x14ac:dyDescent="0.2">
      <c r="C1444" s="514"/>
      <c r="E1444" s="514"/>
      <c r="F1444" s="514"/>
      <c r="G1444" s="514"/>
      <c r="H1444" s="514"/>
      <c r="I1444" s="514"/>
      <c r="J1444" s="514"/>
      <c r="K1444" s="514"/>
      <c r="L1444" s="514"/>
      <c r="M1444" s="514"/>
      <c r="N1444" s="514"/>
    </row>
    <row r="1445" spans="3:14" x14ac:dyDescent="0.2">
      <c r="C1445" s="514"/>
      <c r="E1445" s="514"/>
      <c r="F1445" s="514"/>
      <c r="G1445" s="514"/>
      <c r="H1445" s="514"/>
      <c r="I1445" s="514"/>
      <c r="J1445" s="514"/>
      <c r="K1445" s="514"/>
      <c r="L1445" s="514"/>
      <c r="M1445" s="514"/>
      <c r="N1445" s="514"/>
    </row>
    <row r="1446" spans="3:14" x14ac:dyDescent="0.2">
      <c r="C1446" s="514"/>
      <c r="E1446" s="514"/>
      <c r="F1446" s="514"/>
      <c r="G1446" s="514"/>
      <c r="H1446" s="514"/>
      <c r="I1446" s="514"/>
      <c r="J1446" s="514"/>
      <c r="K1446" s="514"/>
      <c r="L1446" s="514"/>
      <c r="M1446" s="514"/>
      <c r="N1446" s="514"/>
    </row>
    <row r="1447" spans="3:14" x14ac:dyDescent="0.2">
      <c r="C1447" s="514"/>
      <c r="E1447" s="514"/>
      <c r="F1447" s="514"/>
      <c r="G1447" s="514"/>
      <c r="H1447" s="514"/>
      <c r="I1447" s="514"/>
      <c r="J1447" s="514"/>
      <c r="K1447" s="514"/>
      <c r="L1447" s="514"/>
      <c r="M1447" s="514"/>
      <c r="N1447" s="514"/>
    </row>
    <row r="1448" spans="3:14" x14ac:dyDescent="0.2">
      <c r="C1448" s="514"/>
      <c r="E1448" s="514"/>
      <c r="F1448" s="514"/>
      <c r="G1448" s="514"/>
      <c r="H1448" s="514"/>
      <c r="I1448" s="514"/>
      <c r="J1448" s="514"/>
      <c r="K1448" s="514"/>
      <c r="L1448" s="514"/>
      <c r="M1448" s="514"/>
      <c r="N1448" s="514"/>
    </row>
    <row r="1449" spans="3:14" x14ac:dyDescent="0.2">
      <c r="C1449" s="514"/>
      <c r="E1449" s="514"/>
      <c r="F1449" s="514"/>
      <c r="G1449" s="514"/>
      <c r="H1449" s="514"/>
      <c r="I1449" s="514"/>
      <c r="J1449" s="514"/>
      <c r="K1449" s="514"/>
      <c r="L1449" s="514"/>
      <c r="M1449" s="514"/>
      <c r="N1449" s="514"/>
    </row>
    <row r="1450" spans="3:14" x14ac:dyDescent="0.2">
      <c r="C1450" s="514"/>
      <c r="E1450" s="514"/>
      <c r="F1450" s="514"/>
      <c r="G1450" s="514"/>
      <c r="H1450" s="514"/>
      <c r="I1450" s="514"/>
      <c r="J1450" s="514"/>
      <c r="K1450" s="514"/>
      <c r="L1450" s="514"/>
      <c r="M1450" s="514"/>
      <c r="N1450" s="514"/>
    </row>
    <row r="1451" spans="3:14" x14ac:dyDescent="0.2">
      <c r="C1451" s="514"/>
      <c r="E1451" s="514"/>
      <c r="F1451" s="514"/>
      <c r="G1451" s="514"/>
      <c r="H1451" s="514"/>
      <c r="I1451" s="514"/>
      <c r="J1451" s="514"/>
      <c r="K1451" s="514"/>
      <c r="L1451" s="514"/>
      <c r="M1451" s="514"/>
      <c r="N1451" s="514"/>
    </row>
    <row r="1452" spans="3:14" x14ac:dyDescent="0.2">
      <c r="C1452" s="514"/>
      <c r="E1452" s="514"/>
      <c r="F1452" s="514"/>
      <c r="G1452" s="514"/>
      <c r="H1452" s="514"/>
      <c r="I1452" s="514"/>
      <c r="J1452" s="514"/>
      <c r="K1452" s="514"/>
      <c r="L1452" s="514"/>
      <c r="M1452" s="514"/>
      <c r="N1452" s="514"/>
    </row>
    <row r="1453" spans="3:14" x14ac:dyDescent="0.2">
      <c r="C1453" s="514"/>
      <c r="E1453" s="514"/>
      <c r="F1453" s="514"/>
      <c r="G1453" s="514"/>
      <c r="H1453" s="514"/>
      <c r="I1453" s="514"/>
      <c r="J1453" s="514"/>
      <c r="K1453" s="514"/>
      <c r="L1453" s="514"/>
      <c r="M1453" s="514"/>
      <c r="N1453" s="514"/>
    </row>
    <row r="1454" spans="3:14" x14ac:dyDescent="0.2">
      <c r="C1454" s="514"/>
      <c r="E1454" s="514"/>
      <c r="F1454" s="514"/>
      <c r="G1454" s="514"/>
      <c r="H1454" s="514"/>
      <c r="I1454" s="514"/>
      <c r="J1454" s="514"/>
      <c r="K1454" s="514"/>
      <c r="L1454" s="514"/>
      <c r="M1454" s="514"/>
      <c r="N1454" s="514"/>
    </row>
    <row r="1455" spans="3:14" x14ac:dyDescent="0.2">
      <c r="C1455" s="514"/>
      <c r="E1455" s="514"/>
      <c r="F1455" s="514"/>
      <c r="G1455" s="514"/>
      <c r="H1455" s="514"/>
      <c r="I1455" s="514"/>
      <c r="J1455" s="514"/>
      <c r="K1455" s="514"/>
      <c r="L1455" s="514"/>
      <c r="M1455" s="514"/>
      <c r="N1455" s="514"/>
    </row>
    <row r="1456" spans="3:14" x14ac:dyDescent="0.2">
      <c r="C1456" s="514"/>
      <c r="E1456" s="514"/>
      <c r="F1456" s="514"/>
      <c r="G1456" s="514"/>
      <c r="H1456" s="514"/>
      <c r="I1456" s="514"/>
      <c r="J1456" s="514"/>
      <c r="K1456" s="514"/>
      <c r="L1456" s="514"/>
      <c r="M1456" s="514"/>
      <c r="N1456" s="514"/>
    </row>
    <row r="1457" spans="3:14" x14ac:dyDescent="0.2">
      <c r="C1457" s="514"/>
      <c r="E1457" s="514"/>
      <c r="F1457" s="514"/>
      <c r="G1457" s="514"/>
      <c r="H1457" s="514"/>
      <c r="I1457" s="514"/>
      <c r="J1457" s="514"/>
      <c r="K1457" s="514"/>
      <c r="L1457" s="514"/>
      <c r="M1457" s="514"/>
      <c r="N1457" s="514"/>
    </row>
    <row r="1458" spans="3:14" x14ac:dyDescent="0.2">
      <c r="C1458" s="514"/>
      <c r="E1458" s="514"/>
      <c r="F1458" s="514"/>
      <c r="G1458" s="514"/>
      <c r="H1458" s="514"/>
      <c r="I1458" s="514"/>
      <c r="J1458" s="514"/>
      <c r="K1458" s="514"/>
      <c r="L1458" s="514"/>
      <c r="M1458" s="514"/>
      <c r="N1458" s="514"/>
    </row>
    <row r="1459" spans="3:14" x14ac:dyDescent="0.2">
      <c r="C1459" s="514"/>
      <c r="E1459" s="514"/>
      <c r="F1459" s="514"/>
      <c r="G1459" s="514"/>
      <c r="H1459" s="514"/>
      <c r="I1459" s="514"/>
      <c r="J1459" s="514"/>
      <c r="K1459" s="514"/>
      <c r="L1459" s="514"/>
      <c r="M1459" s="514"/>
      <c r="N1459" s="514"/>
    </row>
    <row r="1460" spans="3:14" x14ac:dyDescent="0.2">
      <c r="C1460" s="514"/>
      <c r="E1460" s="514"/>
      <c r="F1460" s="514"/>
      <c r="G1460" s="514"/>
      <c r="H1460" s="514"/>
      <c r="I1460" s="514"/>
      <c r="J1460" s="514"/>
      <c r="K1460" s="514"/>
      <c r="L1460" s="514"/>
      <c r="M1460" s="514"/>
      <c r="N1460" s="514"/>
    </row>
    <row r="1461" spans="3:14" x14ac:dyDescent="0.2">
      <c r="C1461" s="514"/>
      <c r="E1461" s="514"/>
      <c r="F1461" s="514"/>
      <c r="G1461" s="514"/>
      <c r="H1461" s="514"/>
      <c r="I1461" s="514"/>
      <c r="J1461" s="514"/>
      <c r="K1461" s="514"/>
      <c r="L1461" s="514"/>
      <c r="M1461" s="514"/>
      <c r="N1461" s="514"/>
    </row>
    <row r="1462" spans="3:14" x14ac:dyDescent="0.2">
      <c r="C1462" s="514"/>
      <c r="E1462" s="514"/>
      <c r="F1462" s="514"/>
      <c r="G1462" s="514"/>
      <c r="H1462" s="514"/>
      <c r="I1462" s="514"/>
      <c r="J1462" s="514"/>
      <c r="K1462" s="514"/>
      <c r="L1462" s="514"/>
      <c r="M1462" s="514"/>
      <c r="N1462" s="514"/>
    </row>
    <row r="1463" spans="3:14" x14ac:dyDescent="0.2">
      <c r="C1463" s="514"/>
      <c r="E1463" s="514"/>
      <c r="F1463" s="514"/>
      <c r="G1463" s="514"/>
      <c r="H1463" s="514"/>
      <c r="I1463" s="514"/>
      <c r="J1463" s="514"/>
      <c r="K1463" s="514"/>
      <c r="L1463" s="514"/>
      <c r="M1463" s="514"/>
      <c r="N1463" s="514"/>
    </row>
    <row r="1464" spans="3:14" x14ac:dyDescent="0.2">
      <c r="C1464" s="514"/>
      <c r="E1464" s="514"/>
      <c r="F1464" s="514"/>
      <c r="G1464" s="514"/>
      <c r="H1464" s="514"/>
      <c r="I1464" s="514"/>
      <c r="J1464" s="514"/>
      <c r="K1464" s="514"/>
      <c r="L1464" s="514"/>
      <c r="M1464" s="514"/>
      <c r="N1464" s="514"/>
    </row>
    <row r="1465" spans="3:14" x14ac:dyDescent="0.2">
      <c r="C1465" s="514"/>
      <c r="E1465" s="514"/>
      <c r="F1465" s="514"/>
      <c r="G1465" s="514"/>
      <c r="H1465" s="514"/>
      <c r="I1465" s="514"/>
      <c r="J1465" s="514"/>
      <c r="K1465" s="514"/>
      <c r="L1465" s="514"/>
      <c r="M1465" s="514"/>
      <c r="N1465" s="514"/>
    </row>
    <row r="1466" spans="3:14" x14ac:dyDescent="0.2">
      <c r="C1466" s="514"/>
      <c r="E1466" s="514"/>
      <c r="F1466" s="514"/>
      <c r="G1466" s="514"/>
      <c r="H1466" s="514"/>
      <c r="I1466" s="514"/>
      <c r="J1466" s="514"/>
      <c r="K1466" s="514"/>
      <c r="L1466" s="514"/>
      <c r="M1466" s="514"/>
      <c r="N1466" s="514"/>
    </row>
    <row r="1467" spans="3:14" x14ac:dyDescent="0.2">
      <c r="C1467" s="514"/>
      <c r="E1467" s="514"/>
      <c r="F1467" s="514"/>
      <c r="G1467" s="514"/>
      <c r="H1467" s="514"/>
      <c r="I1467" s="514"/>
      <c r="J1467" s="514"/>
      <c r="K1467" s="514"/>
      <c r="L1467" s="514"/>
      <c r="M1467" s="514"/>
      <c r="N1467" s="514"/>
    </row>
    <row r="1468" spans="3:14" x14ac:dyDescent="0.2">
      <c r="C1468" s="514"/>
      <c r="E1468" s="514"/>
      <c r="F1468" s="514"/>
      <c r="G1468" s="514"/>
      <c r="H1468" s="514"/>
      <c r="I1468" s="514"/>
      <c r="J1468" s="514"/>
      <c r="K1468" s="514"/>
      <c r="L1468" s="514"/>
      <c r="M1468" s="514"/>
      <c r="N1468" s="514"/>
    </row>
    <row r="1469" spans="3:14" x14ac:dyDescent="0.2">
      <c r="C1469" s="514"/>
      <c r="E1469" s="514"/>
      <c r="F1469" s="514"/>
      <c r="G1469" s="514"/>
      <c r="H1469" s="514"/>
      <c r="I1469" s="514"/>
      <c r="J1469" s="514"/>
      <c r="K1469" s="514"/>
      <c r="L1469" s="514"/>
      <c r="M1469" s="514"/>
      <c r="N1469" s="514"/>
    </row>
    <row r="1470" spans="3:14" x14ac:dyDescent="0.2">
      <c r="C1470" s="514"/>
      <c r="E1470" s="514"/>
      <c r="F1470" s="514"/>
      <c r="G1470" s="514"/>
      <c r="H1470" s="514"/>
      <c r="I1470" s="514"/>
      <c r="J1470" s="514"/>
      <c r="K1470" s="514"/>
      <c r="L1470" s="514"/>
      <c r="M1470" s="514"/>
      <c r="N1470" s="514"/>
    </row>
    <row r="1471" spans="3:14" x14ac:dyDescent="0.2">
      <c r="C1471" s="514"/>
      <c r="E1471" s="514"/>
      <c r="F1471" s="514"/>
      <c r="G1471" s="514"/>
      <c r="H1471" s="514"/>
      <c r="I1471" s="514"/>
      <c r="J1471" s="514"/>
      <c r="K1471" s="514"/>
      <c r="L1471" s="514"/>
      <c r="M1471" s="514"/>
      <c r="N1471" s="514"/>
    </row>
    <row r="1472" spans="3:14" x14ac:dyDescent="0.2">
      <c r="C1472" s="514"/>
      <c r="E1472" s="514"/>
      <c r="F1472" s="514"/>
      <c r="G1472" s="514"/>
      <c r="H1472" s="514"/>
      <c r="I1472" s="514"/>
      <c r="J1472" s="514"/>
      <c r="K1472" s="514"/>
      <c r="L1472" s="514"/>
      <c r="M1472" s="514"/>
      <c r="N1472" s="514"/>
    </row>
    <row r="1473" spans="3:14" x14ac:dyDescent="0.2">
      <c r="C1473" s="514"/>
      <c r="E1473" s="514"/>
      <c r="F1473" s="514"/>
      <c r="G1473" s="514"/>
      <c r="H1473" s="514"/>
      <c r="I1473" s="514"/>
      <c r="J1473" s="514"/>
      <c r="K1473" s="514"/>
      <c r="L1473" s="514"/>
      <c r="M1473" s="514"/>
      <c r="N1473" s="514"/>
    </row>
    <row r="1474" spans="3:14" x14ac:dyDescent="0.2">
      <c r="C1474" s="514"/>
      <c r="E1474" s="514"/>
      <c r="F1474" s="514"/>
      <c r="G1474" s="514"/>
      <c r="H1474" s="514"/>
      <c r="I1474" s="514"/>
      <c r="J1474" s="514"/>
      <c r="K1474" s="514"/>
      <c r="L1474" s="514"/>
      <c r="M1474" s="514"/>
      <c r="N1474" s="514"/>
    </row>
    <row r="1475" spans="3:14" x14ac:dyDescent="0.2">
      <c r="C1475" s="514"/>
      <c r="E1475" s="514"/>
      <c r="F1475" s="514"/>
      <c r="G1475" s="514"/>
      <c r="H1475" s="514"/>
      <c r="I1475" s="514"/>
      <c r="J1475" s="514"/>
      <c r="K1475" s="514"/>
      <c r="L1475" s="514"/>
      <c r="M1475" s="514"/>
      <c r="N1475" s="514"/>
    </row>
    <row r="1476" spans="3:14" x14ac:dyDescent="0.2">
      <c r="C1476" s="514"/>
      <c r="E1476" s="514"/>
      <c r="F1476" s="514"/>
      <c r="G1476" s="514"/>
      <c r="H1476" s="514"/>
      <c r="I1476" s="514"/>
      <c r="J1476" s="514"/>
      <c r="K1476" s="514"/>
      <c r="L1476" s="514"/>
      <c r="M1476" s="514"/>
      <c r="N1476" s="514"/>
    </row>
    <row r="1477" spans="3:14" x14ac:dyDescent="0.2">
      <c r="C1477" s="514"/>
      <c r="E1477" s="514"/>
      <c r="F1477" s="514"/>
      <c r="G1477" s="514"/>
      <c r="H1477" s="514"/>
      <c r="I1477" s="514"/>
      <c r="J1477" s="514"/>
      <c r="K1477" s="514"/>
      <c r="L1477" s="514"/>
      <c r="M1477" s="514"/>
      <c r="N1477" s="514"/>
    </row>
    <row r="1478" spans="3:14" x14ac:dyDescent="0.2">
      <c r="C1478" s="514"/>
      <c r="E1478" s="514"/>
      <c r="F1478" s="514"/>
      <c r="G1478" s="514"/>
      <c r="H1478" s="514"/>
      <c r="I1478" s="514"/>
      <c r="J1478" s="514"/>
      <c r="K1478" s="514"/>
      <c r="L1478" s="514"/>
      <c r="M1478" s="514"/>
      <c r="N1478" s="514"/>
    </row>
    <row r="1479" spans="3:14" x14ac:dyDescent="0.2">
      <c r="C1479" s="514"/>
      <c r="E1479" s="514"/>
      <c r="F1479" s="514"/>
      <c r="G1479" s="514"/>
      <c r="H1479" s="514"/>
      <c r="I1479" s="514"/>
      <c r="J1479" s="514"/>
      <c r="K1479" s="514"/>
      <c r="L1479" s="514"/>
      <c r="M1479" s="514"/>
      <c r="N1479" s="514"/>
    </row>
    <row r="1480" spans="3:14" x14ac:dyDescent="0.2">
      <c r="C1480" s="514"/>
      <c r="E1480" s="514"/>
      <c r="F1480" s="514"/>
      <c r="G1480" s="514"/>
      <c r="H1480" s="514"/>
      <c r="I1480" s="514"/>
      <c r="J1480" s="514"/>
      <c r="K1480" s="514"/>
      <c r="L1480" s="514"/>
      <c r="M1480" s="514"/>
      <c r="N1480" s="514"/>
    </row>
    <row r="1481" spans="3:14" x14ac:dyDescent="0.2">
      <c r="C1481" s="514"/>
      <c r="E1481" s="514"/>
      <c r="F1481" s="514"/>
      <c r="G1481" s="514"/>
      <c r="H1481" s="514"/>
      <c r="I1481" s="514"/>
      <c r="J1481" s="514"/>
      <c r="K1481" s="514"/>
      <c r="L1481" s="514"/>
      <c r="M1481" s="514"/>
      <c r="N1481" s="514"/>
    </row>
    <row r="1482" spans="3:14" x14ac:dyDescent="0.2">
      <c r="C1482" s="514"/>
      <c r="E1482" s="514"/>
      <c r="F1482" s="514"/>
      <c r="G1482" s="514"/>
      <c r="H1482" s="514"/>
      <c r="I1482" s="514"/>
      <c r="J1482" s="514"/>
      <c r="K1482" s="514"/>
      <c r="L1482" s="514"/>
      <c r="M1482" s="514"/>
      <c r="N1482" s="514"/>
    </row>
    <row r="1483" spans="3:14" x14ac:dyDescent="0.2">
      <c r="C1483" s="514"/>
      <c r="E1483" s="514"/>
      <c r="F1483" s="514"/>
      <c r="G1483" s="514"/>
      <c r="H1483" s="514"/>
      <c r="I1483" s="514"/>
      <c r="J1483" s="514"/>
      <c r="K1483" s="514"/>
      <c r="L1483" s="514"/>
      <c r="M1483" s="514"/>
      <c r="N1483" s="514"/>
    </row>
    <row r="1484" spans="3:14" x14ac:dyDescent="0.2">
      <c r="C1484" s="514"/>
      <c r="E1484" s="514"/>
      <c r="F1484" s="514"/>
      <c r="G1484" s="514"/>
      <c r="H1484" s="514"/>
      <c r="I1484" s="514"/>
      <c r="J1484" s="514"/>
      <c r="K1484" s="514"/>
      <c r="L1484" s="514"/>
      <c r="M1484" s="514"/>
      <c r="N1484" s="514"/>
    </row>
    <row r="1485" spans="3:14" x14ac:dyDescent="0.2">
      <c r="C1485" s="514"/>
      <c r="E1485" s="514"/>
      <c r="F1485" s="514"/>
      <c r="G1485" s="514"/>
      <c r="H1485" s="514"/>
      <c r="I1485" s="514"/>
      <c r="J1485" s="514"/>
      <c r="K1485" s="514"/>
      <c r="L1485" s="514"/>
      <c r="M1485" s="514"/>
      <c r="N1485" s="514"/>
    </row>
    <row r="1486" spans="3:14" x14ac:dyDescent="0.2">
      <c r="C1486" s="514"/>
      <c r="E1486" s="514"/>
      <c r="F1486" s="514"/>
      <c r="G1486" s="514"/>
      <c r="H1486" s="514"/>
      <c r="I1486" s="514"/>
      <c r="J1486" s="514"/>
      <c r="K1486" s="514"/>
      <c r="L1486" s="514"/>
      <c r="M1486" s="514"/>
      <c r="N1486" s="514"/>
    </row>
    <row r="1487" spans="3:14" x14ac:dyDescent="0.2">
      <c r="C1487" s="514"/>
      <c r="E1487" s="514"/>
      <c r="F1487" s="514"/>
      <c r="G1487" s="514"/>
      <c r="H1487" s="514"/>
      <c r="I1487" s="514"/>
      <c r="J1487" s="514"/>
      <c r="K1487" s="514"/>
      <c r="L1487" s="514"/>
      <c r="M1487" s="514"/>
      <c r="N1487" s="514"/>
    </row>
    <row r="1488" spans="3:14" x14ac:dyDescent="0.2">
      <c r="C1488" s="514"/>
      <c r="E1488" s="514"/>
      <c r="F1488" s="514"/>
      <c r="G1488" s="514"/>
      <c r="H1488" s="514"/>
      <c r="I1488" s="514"/>
      <c r="J1488" s="514"/>
      <c r="K1488" s="514"/>
      <c r="L1488" s="514"/>
      <c r="M1488" s="514"/>
      <c r="N1488" s="514"/>
    </row>
    <row r="1489" spans="3:14" x14ac:dyDescent="0.2">
      <c r="C1489" s="514"/>
      <c r="E1489" s="514"/>
      <c r="F1489" s="514"/>
      <c r="G1489" s="514"/>
      <c r="H1489" s="514"/>
      <c r="I1489" s="514"/>
      <c r="J1489" s="514"/>
      <c r="K1489" s="514"/>
      <c r="L1489" s="514"/>
      <c r="M1489" s="514"/>
      <c r="N1489" s="514"/>
    </row>
    <row r="1490" spans="3:14" x14ac:dyDescent="0.2">
      <c r="C1490" s="514"/>
      <c r="E1490" s="514"/>
      <c r="F1490" s="514"/>
      <c r="G1490" s="514"/>
      <c r="H1490" s="514"/>
      <c r="I1490" s="514"/>
      <c r="J1490" s="514"/>
      <c r="K1490" s="514"/>
      <c r="L1490" s="514"/>
      <c r="M1490" s="514"/>
      <c r="N1490" s="514"/>
    </row>
    <row r="1491" spans="3:14" x14ac:dyDescent="0.2">
      <c r="C1491" s="514"/>
      <c r="E1491" s="514"/>
      <c r="F1491" s="514"/>
      <c r="G1491" s="514"/>
      <c r="H1491" s="514"/>
      <c r="I1491" s="514"/>
      <c r="J1491" s="514"/>
      <c r="K1491" s="514"/>
      <c r="L1491" s="514"/>
      <c r="M1491" s="514"/>
      <c r="N1491" s="514"/>
    </row>
    <row r="1492" spans="3:14" x14ac:dyDescent="0.2">
      <c r="C1492" s="514"/>
      <c r="E1492" s="514"/>
      <c r="F1492" s="514"/>
      <c r="G1492" s="514"/>
      <c r="H1492" s="514"/>
      <c r="I1492" s="514"/>
      <c r="J1492" s="514"/>
      <c r="K1492" s="514"/>
      <c r="L1492" s="514"/>
      <c r="M1492" s="514"/>
      <c r="N1492" s="514"/>
    </row>
    <row r="1493" spans="3:14" x14ac:dyDescent="0.2">
      <c r="C1493" s="514"/>
      <c r="E1493" s="514"/>
      <c r="F1493" s="514"/>
      <c r="G1493" s="514"/>
      <c r="H1493" s="514"/>
      <c r="I1493" s="514"/>
      <c r="J1493" s="514"/>
      <c r="K1493" s="514"/>
      <c r="L1493" s="514"/>
      <c r="M1493" s="514"/>
      <c r="N1493" s="514"/>
    </row>
    <row r="1494" spans="3:14" x14ac:dyDescent="0.2">
      <c r="C1494" s="514"/>
      <c r="E1494" s="514"/>
      <c r="F1494" s="514"/>
      <c r="G1494" s="514"/>
      <c r="H1494" s="514"/>
      <c r="I1494" s="514"/>
      <c r="J1494" s="514"/>
      <c r="K1494" s="514"/>
      <c r="L1494" s="514"/>
      <c r="M1494" s="514"/>
      <c r="N1494" s="514"/>
    </row>
    <row r="1495" spans="3:14" x14ac:dyDescent="0.2">
      <c r="C1495" s="514"/>
      <c r="E1495" s="514"/>
      <c r="F1495" s="514"/>
      <c r="G1495" s="514"/>
      <c r="H1495" s="514"/>
      <c r="I1495" s="514"/>
      <c r="J1495" s="514"/>
      <c r="K1495" s="514"/>
      <c r="L1495" s="514"/>
      <c r="M1495" s="514"/>
      <c r="N1495" s="514"/>
    </row>
    <row r="1496" spans="3:14" x14ac:dyDescent="0.2">
      <c r="C1496" s="514"/>
      <c r="E1496" s="514"/>
      <c r="F1496" s="514"/>
      <c r="G1496" s="514"/>
      <c r="H1496" s="514"/>
      <c r="I1496" s="514"/>
      <c r="J1496" s="514"/>
      <c r="K1496" s="514"/>
      <c r="L1496" s="514"/>
      <c r="M1496" s="514"/>
      <c r="N1496" s="514"/>
    </row>
    <row r="1497" spans="3:14" x14ac:dyDescent="0.2">
      <c r="C1497" s="514"/>
      <c r="E1497" s="514"/>
      <c r="F1497" s="514"/>
      <c r="G1497" s="514"/>
      <c r="H1497" s="514"/>
      <c r="I1497" s="514"/>
      <c r="J1497" s="514"/>
      <c r="K1497" s="514"/>
      <c r="L1497" s="514"/>
      <c r="M1497" s="514"/>
      <c r="N1497" s="514"/>
    </row>
    <row r="1498" spans="3:14" x14ac:dyDescent="0.2">
      <c r="C1498" s="514"/>
      <c r="E1498" s="514"/>
      <c r="F1498" s="514"/>
      <c r="G1498" s="514"/>
      <c r="H1498" s="514"/>
      <c r="I1498" s="514"/>
      <c r="J1498" s="514"/>
      <c r="K1498" s="514"/>
      <c r="L1498" s="514"/>
      <c r="M1498" s="514"/>
      <c r="N1498" s="514"/>
    </row>
    <row r="1499" spans="3:14" x14ac:dyDescent="0.2">
      <c r="C1499" s="514"/>
      <c r="E1499" s="514"/>
      <c r="F1499" s="514"/>
      <c r="G1499" s="514"/>
      <c r="H1499" s="514"/>
      <c r="I1499" s="514"/>
      <c r="J1499" s="514"/>
      <c r="K1499" s="514"/>
      <c r="L1499" s="514"/>
      <c r="M1499" s="514"/>
      <c r="N1499" s="514"/>
    </row>
    <row r="1500" spans="3:14" x14ac:dyDescent="0.2">
      <c r="C1500" s="514"/>
      <c r="E1500" s="514"/>
      <c r="F1500" s="514"/>
      <c r="G1500" s="514"/>
      <c r="H1500" s="514"/>
      <c r="I1500" s="514"/>
      <c r="J1500" s="514"/>
      <c r="K1500" s="514"/>
      <c r="L1500" s="514"/>
      <c r="M1500" s="514"/>
      <c r="N1500" s="514"/>
    </row>
    <row r="1501" spans="3:14" x14ac:dyDescent="0.2">
      <c r="C1501" s="514"/>
      <c r="E1501" s="514"/>
      <c r="F1501" s="514"/>
      <c r="G1501" s="514"/>
      <c r="H1501" s="514"/>
      <c r="I1501" s="514"/>
      <c r="J1501" s="514"/>
      <c r="K1501" s="514"/>
      <c r="L1501" s="514"/>
      <c r="M1501" s="514"/>
      <c r="N1501" s="514"/>
    </row>
    <row r="1502" spans="3:14" x14ac:dyDescent="0.2">
      <c r="C1502" s="514"/>
      <c r="E1502" s="514"/>
      <c r="F1502" s="514"/>
      <c r="G1502" s="514"/>
      <c r="H1502" s="514"/>
      <c r="I1502" s="514"/>
      <c r="J1502" s="514"/>
      <c r="K1502" s="514"/>
      <c r="L1502" s="514"/>
      <c r="M1502" s="514"/>
      <c r="N1502" s="514"/>
    </row>
    <row r="1503" spans="3:14" x14ac:dyDescent="0.2">
      <c r="C1503" s="514"/>
      <c r="E1503" s="514"/>
      <c r="F1503" s="514"/>
      <c r="G1503" s="514"/>
      <c r="H1503" s="514"/>
      <c r="I1503" s="514"/>
      <c r="J1503" s="514"/>
      <c r="K1503" s="514"/>
      <c r="L1503" s="514"/>
      <c r="M1503" s="514"/>
      <c r="N1503" s="514"/>
    </row>
    <row r="1504" spans="3:14" x14ac:dyDescent="0.2">
      <c r="C1504" s="514"/>
      <c r="E1504" s="514"/>
      <c r="F1504" s="514"/>
      <c r="G1504" s="514"/>
      <c r="H1504" s="514"/>
      <c r="I1504" s="514"/>
      <c r="J1504" s="514"/>
      <c r="K1504" s="514"/>
      <c r="L1504" s="514"/>
      <c r="M1504" s="514"/>
      <c r="N1504" s="514"/>
    </row>
    <row r="1505" spans="3:14" x14ac:dyDescent="0.2">
      <c r="C1505" s="514"/>
      <c r="E1505" s="514"/>
      <c r="F1505" s="514"/>
      <c r="G1505" s="514"/>
      <c r="H1505" s="514"/>
      <c r="I1505" s="514"/>
      <c r="J1505" s="514"/>
      <c r="K1505" s="514"/>
      <c r="L1505" s="514"/>
      <c r="M1505" s="514"/>
      <c r="N1505" s="514"/>
    </row>
    <row r="1506" spans="3:14" x14ac:dyDescent="0.2">
      <c r="C1506" s="514"/>
      <c r="E1506" s="514"/>
      <c r="F1506" s="514"/>
      <c r="G1506" s="514"/>
      <c r="H1506" s="514"/>
      <c r="I1506" s="514"/>
      <c r="J1506" s="514"/>
      <c r="K1506" s="514"/>
      <c r="L1506" s="514"/>
      <c r="M1506" s="514"/>
      <c r="N1506" s="514"/>
    </row>
    <row r="1507" spans="3:14" x14ac:dyDescent="0.2">
      <c r="C1507" s="514"/>
      <c r="E1507" s="514"/>
      <c r="F1507" s="514"/>
      <c r="G1507" s="514"/>
      <c r="H1507" s="514"/>
      <c r="I1507" s="514"/>
      <c r="J1507" s="514"/>
      <c r="K1507" s="514"/>
      <c r="L1507" s="514"/>
      <c r="M1507" s="514"/>
      <c r="N1507" s="514"/>
    </row>
    <row r="1508" spans="3:14" x14ac:dyDescent="0.2">
      <c r="C1508" s="514"/>
      <c r="E1508" s="514"/>
      <c r="F1508" s="514"/>
      <c r="G1508" s="514"/>
      <c r="H1508" s="514"/>
      <c r="I1508" s="514"/>
      <c r="J1508" s="514"/>
      <c r="K1508" s="514"/>
      <c r="L1508" s="514"/>
      <c r="M1508" s="514"/>
      <c r="N1508" s="514"/>
    </row>
    <row r="1509" spans="3:14" x14ac:dyDescent="0.2">
      <c r="C1509" s="514"/>
      <c r="E1509" s="514"/>
      <c r="F1509" s="514"/>
      <c r="G1509" s="514"/>
      <c r="H1509" s="514"/>
      <c r="I1509" s="514"/>
      <c r="J1509" s="514"/>
      <c r="K1509" s="514"/>
      <c r="L1509" s="514"/>
      <c r="M1509" s="514"/>
      <c r="N1509" s="514"/>
    </row>
    <row r="1510" spans="3:14" x14ac:dyDescent="0.2">
      <c r="C1510" s="514"/>
      <c r="E1510" s="514"/>
      <c r="F1510" s="514"/>
      <c r="G1510" s="514"/>
      <c r="H1510" s="514"/>
      <c r="I1510" s="514"/>
      <c r="J1510" s="514"/>
      <c r="K1510" s="514"/>
      <c r="L1510" s="514"/>
      <c r="M1510" s="514"/>
      <c r="N1510" s="514"/>
    </row>
    <row r="1511" spans="3:14" x14ac:dyDescent="0.2">
      <c r="C1511" s="514"/>
      <c r="E1511" s="514"/>
      <c r="F1511" s="514"/>
      <c r="G1511" s="514"/>
      <c r="H1511" s="514"/>
      <c r="I1511" s="514"/>
      <c r="J1511" s="514"/>
      <c r="K1511" s="514"/>
      <c r="L1511" s="514"/>
      <c r="M1511" s="514"/>
      <c r="N1511" s="514"/>
    </row>
    <row r="1512" spans="3:14" x14ac:dyDescent="0.2">
      <c r="C1512" s="514"/>
      <c r="E1512" s="514"/>
      <c r="F1512" s="514"/>
      <c r="G1512" s="514"/>
      <c r="H1512" s="514"/>
      <c r="I1512" s="514"/>
      <c r="J1512" s="514"/>
      <c r="K1512" s="514"/>
      <c r="L1512" s="514"/>
      <c r="M1512" s="514"/>
      <c r="N1512" s="514"/>
    </row>
    <row r="1513" spans="3:14" x14ac:dyDescent="0.2">
      <c r="C1513" s="514"/>
      <c r="E1513" s="514"/>
      <c r="F1513" s="514"/>
      <c r="G1513" s="514"/>
      <c r="H1513" s="514"/>
      <c r="I1513" s="514"/>
      <c r="J1513" s="514"/>
      <c r="K1513" s="514"/>
      <c r="L1513" s="514"/>
      <c r="M1513" s="514"/>
      <c r="N1513" s="514"/>
    </row>
    <row r="1514" spans="3:14" x14ac:dyDescent="0.2">
      <c r="C1514" s="514"/>
      <c r="E1514" s="514"/>
      <c r="F1514" s="514"/>
      <c r="G1514" s="514"/>
      <c r="H1514" s="514"/>
      <c r="I1514" s="514"/>
      <c r="J1514" s="514"/>
      <c r="K1514" s="514"/>
      <c r="L1514" s="514"/>
      <c r="M1514" s="514"/>
      <c r="N1514" s="514"/>
    </row>
    <row r="1515" spans="3:14" x14ac:dyDescent="0.2">
      <c r="C1515" s="514"/>
      <c r="E1515" s="514"/>
      <c r="F1515" s="514"/>
      <c r="G1515" s="514"/>
      <c r="H1515" s="514"/>
      <c r="I1515" s="514"/>
      <c r="J1515" s="514"/>
      <c r="K1515" s="514"/>
      <c r="L1515" s="514"/>
      <c r="M1515" s="514"/>
      <c r="N1515" s="514"/>
    </row>
    <row r="1516" spans="3:14" x14ac:dyDescent="0.2">
      <c r="C1516" s="514"/>
      <c r="E1516" s="514"/>
      <c r="F1516" s="514"/>
      <c r="G1516" s="514"/>
      <c r="H1516" s="514"/>
      <c r="I1516" s="514"/>
      <c r="J1516" s="514"/>
      <c r="K1516" s="514"/>
      <c r="L1516" s="514"/>
      <c r="M1516" s="514"/>
      <c r="N1516" s="514"/>
    </row>
    <row r="1517" spans="3:14" x14ac:dyDescent="0.2">
      <c r="C1517" s="514"/>
      <c r="E1517" s="514"/>
      <c r="F1517" s="514"/>
      <c r="G1517" s="514"/>
      <c r="H1517" s="514"/>
      <c r="I1517" s="514"/>
      <c r="J1517" s="514"/>
      <c r="K1517" s="514"/>
      <c r="L1517" s="514"/>
      <c r="M1517" s="514"/>
      <c r="N1517" s="514"/>
    </row>
    <row r="1518" spans="3:14" x14ac:dyDescent="0.2">
      <c r="C1518" s="514"/>
      <c r="E1518" s="514"/>
      <c r="F1518" s="514"/>
      <c r="G1518" s="514"/>
      <c r="H1518" s="514"/>
      <c r="I1518" s="514"/>
      <c r="J1518" s="514"/>
      <c r="K1518" s="514"/>
      <c r="L1518" s="514"/>
      <c r="M1518" s="514"/>
      <c r="N1518" s="514"/>
    </row>
    <row r="1519" spans="3:14" x14ac:dyDescent="0.2">
      <c r="C1519" s="514"/>
      <c r="E1519" s="514"/>
      <c r="F1519" s="514"/>
      <c r="G1519" s="514"/>
      <c r="H1519" s="514"/>
      <c r="I1519" s="514"/>
      <c r="J1519" s="514"/>
      <c r="K1519" s="514"/>
      <c r="L1519" s="514"/>
      <c r="M1519" s="514"/>
      <c r="N1519" s="514"/>
    </row>
    <row r="1520" spans="3:14" x14ac:dyDescent="0.2">
      <c r="C1520" s="514"/>
      <c r="E1520" s="514"/>
      <c r="F1520" s="514"/>
      <c r="G1520" s="514"/>
      <c r="H1520" s="514"/>
      <c r="I1520" s="514"/>
      <c r="J1520" s="514"/>
      <c r="K1520" s="514"/>
      <c r="L1520" s="514"/>
      <c r="M1520" s="514"/>
      <c r="N1520" s="514"/>
    </row>
    <row r="1521" spans="3:14" x14ac:dyDescent="0.2">
      <c r="C1521" s="514"/>
      <c r="E1521" s="514"/>
      <c r="F1521" s="514"/>
      <c r="G1521" s="514"/>
      <c r="H1521" s="514"/>
      <c r="I1521" s="514"/>
      <c r="J1521" s="514"/>
      <c r="K1521" s="514"/>
      <c r="L1521" s="514"/>
      <c r="M1521" s="514"/>
      <c r="N1521" s="514"/>
    </row>
    <row r="1522" spans="3:14" x14ac:dyDescent="0.2">
      <c r="C1522" s="514"/>
      <c r="E1522" s="514"/>
      <c r="F1522" s="514"/>
      <c r="G1522" s="514"/>
      <c r="H1522" s="514"/>
      <c r="I1522" s="514"/>
      <c r="J1522" s="514"/>
      <c r="K1522" s="514"/>
      <c r="L1522" s="514"/>
      <c r="M1522" s="514"/>
      <c r="N1522" s="514"/>
    </row>
    <row r="1523" spans="3:14" x14ac:dyDescent="0.2">
      <c r="C1523" s="514"/>
      <c r="E1523" s="514"/>
      <c r="F1523" s="514"/>
      <c r="G1523" s="514"/>
      <c r="H1523" s="514"/>
      <c r="I1523" s="514"/>
      <c r="J1523" s="514"/>
      <c r="K1523" s="514"/>
      <c r="L1523" s="514"/>
      <c r="M1523" s="514"/>
      <c r="N1523" s="514"/>
    </row>
    <row r="1524" spans="3:14" x14ac:dyDescent="0.2">
      <c r="C1524" s="514"/>
      <c r="E1524" s="514"/>
      <c r="F1524" s="514"/>
      <c r="G1524" s="514"/>
      <c r="H1524" s="514"/>
      <c r="I1524" s="514"/>
      <c r="J1524" s="514"/>
      <c r="K1524" s="514"/>
      <c r="L1524" s="514"/>
      <c r="M1524" s="514"/>
      <c r="N1524" s="514"/>
    </row>
    <row r="1525" spans="3:14" x14ac:dyDescent="0.2">
      <c r="C1525" s="514"/>
      <c r="E1525" s="514"/>
      <c r="F1525" s="514"/>
      <c r="G1525" s="514"/>
      <c r="H1525" s="514"/>
      <c r="I1525" s="514"/>
      <c r="J1525" s="514"/>
      <c r="K1525" s="514"/>
      <c r="L1525" s="514"/>
      <c r="M1525" s="514"/>
      <c r="N1525" s="514"/>
    </row>
    <row r="1526" spans="3:14" x14ac:dyDescent="0.2">
      <c r="C1526" s="514"/>
      <c r="E1526" s="514"/>
      <c r="F1526" s="514"/>
      <c r="G1526" s="514"/>
      <c r="H1526" s="514"/>
      <c r="I1526" s="514"/>
      <c r="J1526" s="514"/>
      <c r="K1526" s="514"/>
      <c r="L1526" s="514"/>
      <c r="M1526" s="514"/>
      <c r="N1526" s="514"/>
    </row>
    <row r="1527" spans="3:14" x14ac:dyDescent="0.2">
      <c r="C1527" s="514"/>
      <c r="E1527" s="514"/>
      <c r="F1527" s="514"/>
      <c r="G1527" s="514"/>
      <c r="H1527" s="514"/>
      <c r="I1527" s="514"/>
      <c r="J1527" s="514"/>
      <c r="K1527" s="514"/>
      <c r="L1527" s="514"/>
      <c r="M1527" s="514"/>
      <c r="N1527" s="514"/>
    </row>
    <row r="1528" spans="3:14" x14ac:dyDescent="0.2">
      <c r="C1528" s="514"/>
      <c r="E1528" s="514"/>
      <c r="F1528" s="514"/>
      <c r="G1528" s="514"/>
      <c r="H1528" s="514"/>
      <c r="I1528" s="514"/>
      <c r="J1528" s="514"/>
      <c r="K1528" s="514"/>
      <c r="L1528" s="514"/>
      <c r="M1528" s="514"/>
      <c r="N1528" s="514"/>
    </row>
    <row r="1529" spans="3:14" x14ac:dyDescent="0.2">
      <c r="C1529" s="514"/>
      <c r="E1529" s="514"/>
      <c r="F1529" s="514"/>
      <c r="G1529" s="514"/>
      <c r="H1529" s="514"/>
      <c r="I1529" s="514"/>
      <c r="J1529" s="514"/>
      <c r="K1529" s="514"/>
      <c r="L1529" s="514"/>
      <c r="M1529" s="514"/>
      <c r="N1529" s="514"/>
    </row>
    <row r="1530" spans="3:14" x14ac:dyDescent="0.2">
      <c r="C1530" s="514"/>
      <c r="E1530" s="514"/>
      <c r="F1530" s="514"/>
      <c r="G1530" s="514"/>
      <c r="H1530" s="514"/>
      <c r="I1530" s="514"/>
      <c r="J1530" s="514"/>
      <c r="K1530" s="514"/>
      <c r="L1530" s="514"/>
      <c r="M1530" s="514"/>
      <c r="N1530" s="514"/>
    </row>
    <row r="1531" spans="3:14" x14ac:dyDescent="0.2">
      <c r="C1531" s="514"/>
      <c r="E1531" s="514"/>
      <c r="F1531" s="514"/>
      <c r="G1531" s="514"/>
      <c r="H1531" s="514"/>
      <c r="I1531" s="514"/>
      <c r="J1531" s="514"/>
      <c r="K1531" s="514"/>
      <c r="L1531" s="514"/>
      <c r="M1531" s="514"/>
      <c r="N1531" s="514"/>
    </row>
    <row r="1532" spans="3:14" x14ac:dyDescent="0.2">
      <c r="C1532" s="514"/>
      <c r="E1532" s="514"/>
      <c r="F1532" s="514"/>
      <c r="G1532" s="514"/>
      <c r="H1532" s="514"/>
      <c r="I1532" s="514"/>
      <c r="J1532" s="514"/>
      <c r="K1532" s="514"/>
      <c r="L1532" s="514"/>
      <c r="M1532" s="514"/>
      <c r="N1532" s="514"/>
    </row>
    <row r="1533" spans="3:14" x14ac:dyDescent="0.2">
      <c r="C1533" s="514"/>
      <c r="E1533" s="514"/>
      <c r="F1533" s="514"/>
      <c r="G1533" s="514"/>
      <c r="H1533" s="514"/>
      <c r="I1533" s="514"/>
      <c r="J1533" s="514"/>
      <c r="K1533" s="514"/>
      <c r="L1533" s="514"/>
      <c r="M1533" s="514"/>
      <c r="N1533" s="514"/>
    </row>
    <row r="1534" spans="3:14" x14ac:dyDescent="0.2">
      <c r="C1534" s="514"/>
      <c r="E1534" s="514"/>
      <c r="F1534" s="514"/>
      <c r="G1534" s="514"/>
      <c r="H1534" s="514"/>
      <c r="I1534" s="514"/>
      <c r="J1534" s="514"/>
      <c r="K1534" s="514"/>
      <c r="L1534" s="514"/>
      <c r="M1534" s="514"/>
      <c r="N1534" s="514"/>
    </row>
    <row r="1535" spans="3:14" x14ac:dyDescent="0.2">
      <c r="C1535" s="514"/>
      <c r="E1535" s="514"/>
      <c r="F1535" s="514"/>
      <c r="G1535" s="514"/>
      <c r="H1535" s="514"/>
      <c r="I1535" s="514"/>
      <c r="J1535" s="514"/>
      <c r="K1535" s="514"/>
      <c r="L1535" s="514"/>
      <c r="M1535" s="514"/>
      <c r="N1535" s="514"/>
    </row>
    <row r="1536" spans="3:14" x14ac:dyDescent="0.2">
      <c r="C1536" s="514"/>
      <c r="E1536" s="514"/>
      <c r="F1536" s="514"/>
      <c r="G1536" s="514"/>
      <c r="H1536" s="514"/>
      <c r="I1536" s="514"/>
      <c r="J1536" s="514"/>
      <c r="K1536" s="514"/>
      <c r="L1536" s="514"/>
      <c r="M1536" s="514"/>
      <c r="N1536" s="514"/>
    </row>
    <row r="1537" spans="3:14" x14ac:dyDescent="0.2">
      <c r="C1537" s="514"/>
      <c r="E1537" s="514"/>
      <c r="F1537" s="514"/>
      <c r="G1537" s="514"/>
      <c r="H1537" s="514"/>
      <c r="I1537" s="514"/>
      <c r="J1537" s="514"/>
      <c r="K1537" s="514"/>
      <c r="L1537" s="514"/>
      <c r="M1537" s="514"/>
      <c r="N1537" s="514"/>
    </row>
    <row r="1538" spans="3:14" x14ac:dyDescent="0.2">
      <c r="C1538" s="514"/>
      <c r="E1538" s="514"/>
      <c r="F1538" s="514"/>
      <c r="G1538" s="514"/>
      <c r="H1538" s="514"/>
      <c r="I1538" s="514"/>
      <c r="J1538" s="514"/>
      <c r="K1538" s="514"/>
      <c r="L1538" s="514"/>
      <c r="M1538" s="514"/>
      <c r="N1538" s="514"/>
    </row>
    <row r="1539" spans="3:14" x14ac:dyDescent="0.2">
      <c r="C1539" s="514"/>
      <c r="E1539" s="514"/>
      <c r="F1539" s="514"/>
      <c r="G1539" s="514"/>
      <c r="H1539" s="514"/>
      <c r="I1539" s="514"/>
      <c r="J1539" s="514"/>
      <c r="K1539" s="514"/>
      <c r="L1539" s="514"/>
      <c r="M1539" s="514"/>
      <c r="N1539" s="514"/>
    </row>
    <row r="1540" spans="3:14" x14ac:dyDescent="0.2">
      <c r="C1540" s="514"/>
      <c r="E1540" s="514"/>
      <c r="F1540" s="514"/>
      <c r="G1540" s="514"/>
      <c r="H1540" s="514"/>
      <c r="I1540" s="514"/>
      <c r="J1540" s="514"/>
      <c r="K1540" s="514"/>
      <c r="L1540" s="514"/>
      <c r="M1540" s="514"/>
      <c r="N1540" s="514"/>
    </row>
    <row r="1541" spans="3:14" x14ac:dyDescent="0.2">
      <c r="C1541" s="514"/>
      <c r="E1541" s="514"/>
      <c r="F1541" s="514"/>
      <c r="G1541" s="514"/>
      <c r="H1541" s="514"/>
      <c r="I1541" s="514"/>
      <c r="J1541" s="514"/>
      <c r="K1541" s="514"/>
      <c r="L1541" s="514"/>
      <c r="M1541" s="514"/>
      <c r="N1541" s="514"/>
    </row>
    <row r="1542" spans="3:14" x14ac:dyDescent="0.2">
      <c r="C1542" s="514"/>
      <c r="E1542" s="514"/>
      <c r="F1542" s="514"/>
      <c r="G1542" s="514"/>
      <c r="H1542" s="514"/>
      <c r="I1542" s="514"/>
      <c r="J1542" s="514"/>
      <c r="K1542" s="514"/>
      <c r="L1542" s="514"/>
      <c r="M1542" s="514"/>
      <c r="N1542" s="514"/>
    </row>
    <row r="1543" spans="3:14" x14ac:dyDescent="0.2">
      <c r="C1543" s="514"/>
      <c r="E1543" s="514"/>
      <c r="F1543" s="514"/>
      <c r="G1543" s="514"/>
      <c r="H1543" s="514"/>
      <c r="I1543" s="514"/>
      <c r="J1543" s="514"/>
      <c r="K1543" s="514"/>
      <c r="L1543" s="514"/>
      <c r="M1543" s="514"/>
      <c r="N1543" s="514"/>
    </row>
    <row r="1544" spans="3:14" x14ac:dyDescent="0.2">
      <c r="C1544" s="514"/>
      <c r="E1544" s="514"/>
      <c r="F1544" s="514"/>
      <c r="G1544" s="514"/>
      <c r="H1544" s="514"/>
      <c r="I1544" s="514"/>
      <c r="J1544" s="514"/>
      <c r="K1544" s="514"/>
      <c r="L1544" s="514"/>
      <c r="M1544" s="514"/>
      <c r="N1544" s="514"/>
    </row>
    <row r="1545" spans="3:14" x14ac:dyDescent="0.2">
      <c r="C1545" s="514"/>
      <c r="E1545" s="514"/>
      <c r="F1545" s="514"/>
      <c r="G1545" s="514"/>
      <c r="H1545" s="514"/>
      <c r="I1545" s="514"/>
      <c r="J1545" s="514"/>
      <c r="K1545" s="514"/>
      <c r="L1545" s="514"/>
      <c r="M1545" s="514"/>
      <c r="N1545" s="514"/>
    </row>
    <row r="1546" spans="3:14" x14ac:dyDescent="0.2">
      <c r="C1546" s="514"/>
      <c r="E1546" s="514"/>
      <c r="F1546" s="514"/>
      <c r="G1546" s="514"/>
      <c r="H1546" s="514"/>
      <c r="I1546" s="514"/>
      <c r="J1546" s="514"/>
      <c r="K1546" s="514"/>
      <c r="L1546" s="514"/>
      <c r="M1546" s="514"/>
      <c r="N1546" s="514"/>
    </row>
    <row r="1547" spans="3:14" x14ac:dyDescent="0.2">
      <c r="C1547" s="514"/>
      <c r="E1547" s="514"/>
      <c r="F1547" s="514"/>
      <c r="G1547" s="514"/>
      <c r="H1547" s="514"/>
      <c r="I1547" s="514"/>
      <c r="J1547" s="514"/>
      <c r="K1547" s="514"/>
      <c r="L1547" s="514"/>
      <c r="M1547" s="514"/>
      <c r="N1547" s="514"/>
    </row>
    <row r="1548" spans="3:14" x14ac:dyDescent="0.2">
      <c r="C1548" s="514"/>
      <c r="E1548" s="514"/>
      <c r="F1548" s="514"/>
      <c r="G1548" s="514"/>
      <c r="H1548" s="514"/>
      <c r="I1548" s="514"/>
      <c r="J1548" s="514"/>
      <c r="K1548" s="514"/>
      <c r="L1548" s="514"/>
      <c r="M1548" s="514"/>
      <c r="N1548" s="514"/>
    </row>
    <row r="1549" spans="3:14" x14ac:dyDescent="0.2">
      <c r="C1549" s="514"/>
      <c r="E1549" s="514"/>
      <c r="F1549" s="514"/>
      <c r="G1549" s="514"/>
      <c r="H1549" s="514"/>
      <c r="I1549" s="514"/>
      <c r="J1549" s="514"/>
      <c r="K1549" s="514"/>
      <c r="L1549" s="514"/>
      <c r="M1549" s="514"/>
      <c r="N1549" s="514"/>
    </row>
    <row r="1550" spans="3:14" x14ac:dyDescent="0.2">
      <c r="C1550" s="514"/>
      <c r="E1550" s="514"/>
      <c r="F1550" s="514"/>
      <c r="G1550" s="514"/>
      <c r="H1550" s="514"/>
      <c r="I1550" s="514"/>
      <c r="J1550" s="514"/>
      <c r="K1550" s="514"/>
      <c r="L1550" s="514"/>
      <c r="M1550" s="514"/>
      <c r="N1550" s="514"/>
    </row>
    <row r="1551" spans="3:14" x14ac:dyDescent="0.2">
      <c r="C1551" s="514"/>
      <c r="E1551" s="514"/>
      <c r="F1551" s="514"/>
      <c r="G1551" s="514"/>
      <c r="H1551" s="514"/>
      <c r="I1551" s="514"/>
      <c r="J1551" s="514"/>
      <c r="K1551" s="514"/>
      <c r="L1551" s="514"/>
      <c r="M1551" s="514"/>
      <c r="N1551" s="514"/>
    </row>
    <row r="1552" spans="3:14" x14ac:dyDescent="0.2">
      <c r="C1552" s="514"/>
      <c r="E1552" s="514"/>
      <c r="F1552" s="514"/>
      <c r="G1552" s="514"/>
      <c r="H1552" s="514"/>
      <c r="I1552" s="514"/>
      <c r="J1552" s="514"/>
      <c r="K1552" s="514"/>
      <c r="L1552" s="514"/>
      <c r="M1552" s="514"/>
      <c r="N1552" s="514"/>
    </row>
    <row r="1553" spans="3:14" x14ac:dyDescent="0.2">
      <c r="C1553" s="514"/>
      <c r="E1553" s="514"/>
      <c r="F1553" s="514"/>
      <c r="G1553" s="514"/>
      <c r="H1553" s="514"/>
      <c r="I1553" s="514"/>
      <c r="J1553" s="514"/>
      <c r="K1553" s="514"/>
      <c r="L1553" s="514"/>
      <c r="M1553" s="514"/>
      <c r="N1553" s="514"/>
    </row>
    <row r="1554" spans="3:14" x14ac:dyDescent="0.2">
      <c r="C1554" s="514"/>
      <c r="E1554" s="514"/>
      <c r="F1554" s="514"/>
      <c r="G1554" s="514"/>
      <c r="H1554" s="514"/>
      <c r="I1554" s="514"/>
      <c r="J1554" s="514"/>
      <c r="K1554" s="514"/>
      <c r="L1554" s="514"/>
      <c r="M1554" s="514"/>
      <c r="N1554" s="514"/>
    </row>
    <row r="1555" spans="3:14" x14ac:dyDescent="0.2">
      <c r="C1555" s="514"/>
      <c r="E1555" s="514"/>
      <c r="F1555" s="514"/>
      <c r="G1555" s="514"/>
      <c r="H1555" s="514"/>
      <c r="I1555" s="514"/>
      <c r="J1555" s="514"/>
      <c r="K1555" s="514"/>
      <c r="L1555" s="514"/>
      <c r="M1555" s="514"/>
      <c r="N1555" s="514"/>
    </row>
    <row r="1556" spans="3:14" x14ac:dyDescent="0.2">
      <c r="C1556" s="514"/>
      <c r="E1556" s="514"/>
      <c r="F1556" s="514"/>
      <c r="G1556" s="514"/>
      <c r="H1556" s="514"/>
      <c r="I1556" s="514"/>
      <c r="J1556" s="514"/>
      <c r="K1556" s="514"/>
      <c r="L1556" s="514"/>
      <c r="M1556" s="514"/>
      <c r="N1556" s="514"/>
    </row>
    <row r="1557" spans="3:14" x14ac:dyDescent="0.2">
      <c r="C1557" s="514"/>
      <c r="E1557" s="514"/>
      <c r="F1557" s="514"/>
      <c r="G1557" s="514"/>
      <c r="H1557" s="514"/>
      <c r="I1557" s="514"/>
      <c r="J1557" s="514"/>
      <c r="K1557" s="514"/>
      <c r="L1557" s="514"/>
      <c r="M1557" s="514"/>
      <c r="N1557" s="514"/>
    </row>
    <row r="1558" spans="3:14" x14ac:dyDescent="0.2">
      <c r="C1558" s="514"/>
      <c r="E1558" s="514"/>
      <c r="F1558" s="514"/>
      <c r="G1558" s="514"/>
      <c r="H1558" s="514"/>
      <c r="I1558" s="514"/>
      <c r="J1558" s="514"/>
      <c r="K1558" s="514"/>
      <c r="L1558" s="514"/>
      <c r="M1558" s="514"/>
      <c r="N1558" s="514"/>
    </row>
    <row r="1559" spans="3:14" x14ac:dyDescent="0.2">
      <c r="C1559" s="514"/>
      <c r="E1559" s="514"/>
      <c r="F1559" s="514"/>
      <c r="G1559" s="514"/>
      <c r="H1559" s="514"/>
      <c r="I1559" s="514"/>
      <c r="J1559" s="514"/>
      <c r="K1559" s="514"/>
      <c r="L1559" s="514"/>
      <c r="M1559" s="514"/>
      <c r="N1559" s="514"/>
    </row>
    <row r="1560" spans="3:14" x14ac:dyDescent="0.2">
      <c r="C1560" s="514"/>
      <c r="E1560" s="514"/>
      <c r="F1560" s="514"/>
      <c r="G1560" s="514"/>
      <c r="H1560" s="514"/>
      <c r="I1560" s="514"/>
      <c r="J1560" s="514"/>
      <c r="K1560" s="514"/>
      <c r="L1560" s="514"/>
      <c r="M1560" s="514"/>
      <c r="N1560" s="514"/>
    </row>
    <row r="1561" spans="3:14" x14ac:dyDescent="0.2">
      <c r="C1561" s="514"/>
      <c r="E1561" s="514"/>
      <c r="F1561" s="514"/>
      <c r="G1561" s="514"/>
      <c r="H1561" s="514"/>
      <c r="I1561" s="514"/>
      <c r="J1561" s="514"/>
      <c r="K1561" s="514"/>
      <c r="L1561" s="514"/>
      <c r="M1561" s="514"/>
      <c r="N1561" s="514"/>
    </row>
    <row r="1562" spans="3:14" x14ac:dyDescent="0.2">
      <c r="C1562" s="514"/>
      <c r="E1562" s="514"/>
      <c r="F1562" s="514"/>
      <c r="G1562" s="514"/>
      <c r="H1562" s="514"/>
      <c r="I1562" s="514"/>
      <c r="J1562" s="514"/>
      <c r="K1562" s="514"/>
      <c r="L1562" s="514"/>
      <c r="M1562" s="514"/>
      <c r="N1562" s="514"/>
    </row>
    <row r="1563" spans="3:14" x14ac:dyDescent="0.2">
      <c r="C1563" s="514"/>
      <c r="E1563" s="514"/>
      <c r="F1563" s="514"/>
      <c r="G1563" s="514"/>
      <c r="H1563" s="514"/>
      <c r="I1563" s="514"/>
      <c r="J1563" s="514"/>
      <c r="K1563" s="514"/>
      <c r="L1563" s="514"/>
      <c r="M1563" s="514"/>
      <c r="N1563" s="514"/>
    </row>
    <row r="1564" spans="3:14" x14ac:dyDescent="0.2">
      <c r="C1564" s="514"/>
      <c r="E1564" s="514"/>
      <c r="F1564" s="514"/>
      <c r="G1564" s="514"/>
      <c r="H1564" s="514"/>
      <c r="I1564" s="514"/>
      <c r="J1564" s="514"/>
      <c r="K1564" s="514"/>
      <c r="L1564" s="514"/>
      <c r="M1564" s="514"/>
      <c r="N1564" s="514"/>
    </row>
    <row r="1565" spans="3:14" x14ac:dyDescent="0.2">
      <c r="C1565" s="514"/>
      <c r="E1565" s="514"/>
      <c r="F1565" s="514"/>
      <c r="G1565" s="514"/>
      <c r="H1565" s="514"/>
      <c r="I1565" s="514"/>
      <c r="J1565" s="514"/>
      <c r="K1565" s="514"/>
      <c r="L1565" s="514"/>
      <c r="M1565" s="514"/>
      <c r="N1565" s="514"/>
    </row>
    <row r="1566" spans="3:14" x14ac:dyDescent="0.2">
      <c r="C1566" s="514"/>
      <c r="E1566" s="514"/>
      <c r="F1566" s="514"/>
      <c r="G1566" s="514"/>
      <c r="H1566" s="514"/>
      <c r="I1566" s="514"/>
      <c r="J1566" s="514"/>
      <c r="K1566" s="514"/>
      <c r="L1566" s="514"/>
      <c r="M1566" s="514"/>
      <c r="N1566" s="514"/>
    </row>
    <row r="1567" spans="3:14" x14ac:dyDescent="0.2">
      <c r="C1567" s="514"/>
      <c r="E1567" s="514"/>
      <c r="F1567" s="514"/>
      <c r="G1567" s="514"/>
      <c r="H1567" s="514"/>
      <c r="I1567" s="514"/>
      <c r="J1567" s="514"/>
      <c r="K1567" s="514"/>
      <c r="L1567" s="514"/>
      <c r="M1567" s="514"/>
      <c r="N1567" s="514"/>
    </row>
    <row r="1568" spans="3:14" x14ac:dyDescent="0.2">
      <c r="C1568" s="514"/>
      <c r="E1568" s="514"/>
      <c r="F1568" s="514"/>
      <c r="G1568" s="514"/>
      <c r="H1568" s="514"/>
      <c r="I1568" s="514"/>
      <c r="J1568" s="514"/>
      <c r="K1568" s="514"/>
      <c r="L1568" s="514"/>
      <c r="M1568" s="514"/>
      <c r="N1568" s="514"/>
    </row>
    <row r="1569" spans="3:14" x14ac:dyDescent="0.2">
      <c r="C1569" s="514"/>
      <c r="E1569" s="514"/>
      <c r="F1569" s="514"/>
      <c r="G1569" s="514"/>
      <c r="H1569" s="514"/>
      <c r="I1569" s="514"/>
      <c r="J1569" s="514"/>
      <c r="K1569" s="514"/>
      <c r="L1569" s="514"/>
      <c r="M1569" s="514"/>
      <c r="N1569" s="514"/>
    </row>
    <row r="1570" spans="3:14" x14ac:dyDescent="0.2">
      <c r="C1570" s="514"/>
      <c r="E1570" s="514"/>
      <c r="F1570" s="514"/>
      <c r="G1570" s="514"/>
      <c r="H1570" s="514"/>
      <c r="I1570" s="514"/>
      <c r="J1570" s="514"/>
      <c r="K1570" s="514"/>
      <c r="L1570" s="514"/>
      <c r="M1570" s="514"/>
      <c r="N1570" s="514"/>
    </row>
    <row r="1571" spans="3:14" x14ac:dyDescent="0.2">
      <c r="C1571" s="514"/>
      <c r="E1571" s="514"/>
      <c r="F1571" s="514"/>
      <c r="G1571" s="514"/>
      <c r="H1571" s="514"/>
      <c r="I1571" s="514"/>
      <c r="J1571" s="514"/>
      <c r="K1571" s="514"/>
      <c r="L1571" s="514"/>
      <c r="M1571" s="514"/>
      <c r="N1571" s="514"/>
    </row>
    <row r="1572" spans="3:14" x14ac:dyDescent="0.2">
      <c r="C1572" s="514"/>
      <c r="E1572" s="514"/>
      <c r="F1572" s="514"/>
      <c r="G1572" s="514"/>
      <c r="H1572" s="514"/>
      <c r="I1572" s="514"/>
      <c r="J1572" s="514"/>
      <c r="K1572" s="514"/>
      <c r="L1572" s="514"/>
      <c r="M1572" s="514"/>
      <c r="N1572" s="514"/>
    </row>
    <row r="1573" spans="3:14" x14ac:dyDescent="0.2">
      <c r="C1573" s="514"/>
      <c r="E1573" s="514"/>
      <c r="F1573" s="514"/>
      <c r="G1573" s="514"/>
      <c r="H1573" s="514"/>
      <c r="I1573" s="514"/>
      <c r="J1573" s="514"/>
      <c r="K1573" s="514"/>
      <c r="L1573" s="514"/>
      <c r="M1573" s="514"/>
      <c r="N1573" s="514"/>
    </row>
    <row r="1574" spans="3:14" x14ac:dyDescent="0.2">
      <c r="C1574" s="514"/>
      <c r="E1574" s="514"/>
      <c r="F1574" s="514"/>
      <c r="G1574" s="514"/>
      <c r="H1574" s="514"/>
      <c r="I1574" s="514"/>
      <c r="J1574" s="514"/>
      <c r="K1574" s="514"/>
      <c r="L1574" s="514"/>
      <c r="M1574" s="514"/>
      <c r="N1574" s="514"/>
    </row>
    <row r="1575" spans="3:14" x14ac:dyDescent="0.2">
      <c r="C1575" s="514"/>
      <c r="E1575" s="514"/>
      <c r="F1575" s="514"/>
      <c r="G1575" s="514"/>
      <c r="H1575" s="514"/>
      <c r="I1575" s="514"/>
      <c r="J1575" s="514"/>
      <c r="K1575" s="514"/>
      <c r="L1575" s="514"/>
      <c r="M1575" s="514"/>
      <c r="N1575" s="514"/>
    </row>
    <row r="1576" spans="3:14" x14ac:dyDescent="0.2">
      <c r="C1576" s="514"/>
      <c r="E1576" s="514"/>
      <c r="F1576" s="514"/>
      <c r="G1576" s="514"/>
      <c r="H1576" s="514"/>
      <c r="I1576" s="514"/>
      <c r="J1576" s="514"/>
      <c r="K1576" s="514"/>
      <c r="L1576" s="514"/>
      <c r="M1576" s="514"/>
      <c r="N1576" s="514"/>
    </row>
    <row r="1577" spans="3:14" x14ac:dyDescent="0.2">
      <c r="C1577" s="514"/>
      <c r="E1577" s="514"/>
      <c r="F1577" s="514"/>
      <c r="G1577" s="514"/>
      <c r="H1577" s="514"/>
      <c r="I1577" s="514"/>
      <c r="J1577" s="514"/>
      <c r="K1577" s="514"/>
      <c r="L1577" s="514"/>
      <c r="M1577" s="514"/>
      <c r="N1577" s="514"/>
    </row>
    <row r="1578" spans="3:14" x14ac:dyDescent="0.2">
      <c r="C1578" s="514"/>
      <c r="E1578" s="514"/>
      <c r="F1578" s="514"/>
      <c r="G1578" s="514"/>
      <c r="H1578" s="514"/>
      <c r="I1578" s="514"/>
      <c r="J1578" s="514"/>
      <c r="K1578" s="514"/>
      <c r="L1578" s="514"/>
      <c r="M1578" s="514"/>
      <c r="N1578" s="514"/>
    </row>
    <row r="1579" spans="3:14" x14ac:dyDescent="0.2">
      <c r="C1579" s="514"/>
      <c r="E1579" s="514"/>
      <c r="F1579" s="514"/>
      <c r="G1579" s="514"/>
      <c r="H1579" s="514"/>
      <c r="I1579" s="514"/>
      <c r="J1579" s="514"/>
      <c r="K1579" s="514"/>
      <c r="L1579" s="514"/>
      <c r="M1579" s="514"/>
      <c r="N1579" s="514"/>
    </row>
    <row r="1580" spans="3:14" x14ac:dyDescent="0.2">
      <c r="C1580" s="514"/>
      <c r="E1580" s="514"/>
      <c r="F1580" s="514"/>
      <c r="G1580" s="514"/>
      <c r="H1580" s="514"/>
      <c r="I1580" s="514"/>
      <c r="J1580" s="514"/>
      <c r="K1580" s="514"/>
      <c r="L1580" s="514"/>
      <c r="M1580" s="514"/>
      <c r="N1580" s="514"/>
    </row>
    <row r="1581" spans="3:14" x14ac:dyDescent="0.2">
      <c r="C1581" s="514"/>
      <c r="E1581" s="514"/>
      <c r="F1581" s="514"/>
      <c r="G1581" s="514"/>
      <c r="H1581" s="514"/>
      <c r="I1581" s="514"/>
      <c r="J1581" s="514"/>
      <c r="K1581" s="514"/>
      <c r="L1581" s="514"/>
      <c r="M1581" s="514"/>
      <c r="N1581" s="514"/>
    </row>
    <row r="1582" spans="3:14" x14ac:dyDescent="0.2">
      <c r="C1582" s="514"/>
      <c r="E1582" s="514"/>
      <c r="F1582" s="514"/>
      <c r="G1582" s="514"/>
      <c r="H1582" s="514"/>
      <c r="I1582" s="514"/>
      <c r="J1582" s="514"/>
      <c r="K1582" s="514"/>
      <c r="L1582" s="514"/>
      <c r="M1582" s="514"/>
      <c r="N1582" s="514"/>
    </row>
    <row r="1583" spans="3:14" x14ac:dyDescent="0.2">
      <c r="C1583" s="514"/>
      <c r="E1583" s="514"/>
      <c r="F1583" s="514"/>
      <c r="G1583" s="514"/>
      <c r="H1583" s="514"/>
      <c r="I1583" s="514"/>
      <c r="J1583" s="514"/>
      <c r="K1583" s="514"/>
      <c r="L1583" s="514"/>
      <c r="M1583" s="514"/>
      <c r="N1583" s="514"/>
    </row>
    <row r="1584" spans="3:14" x14ac:dyDescent="0.2">
      <c r="C1584" s="514"/>
      <c r="E1584" s="514"/>
      <c r="F1584" s="514"/>
      <c r="G1584" s="514"/>
      <c r="H1584" s="514"/>
      <c r="I1584" s="514"/>
      <c r="J1584" s="514"/>
      <c r="K1584" s="514"/>
      <c r="L1584" s="514"/>
      <c r="M1584" s="514"/>
      <c r="N1584" s="514"/>
    </row>
    <row r="1585" spans="3:14" x14ac:dyDescent="0.2">
      <c r="C1585" s="514"/>
      <c r="E1585" s="514"/>
      <c r="F1585" s="514"/>
      <c r="G1585" s="514"/>
      <c r="H1585" s="514"/>
      <c r="I1585" s="514"/>
      <c r="J1585" s="514"/>
      <c r="K1585" s="514"/>
      <c r="L1585" s="514"/>
      <c r="M1585" s="514"/>
      <c r="N1585" s="514"/>
    </row>
    <row r="1586" spans="3:14" x14ac:dyDescent="0.2">
      <c r="C1586" s="514"/>
      <c r="E1586" s="514"/>
      <c r="F1586" s="514"/>
      <c r="G1586" s="514"/>
      <c r="H1586" s="514"/>
      <c r="I1586" s="514"/>
      <c r="J1586" s="514"/>
      <c r="K1586" s="514"/>
      <c r="L1586" s="514"/>
      <c r="M1586" s="514"/>
      <c r="N1586" s="514"/>
    </row>
    <row r="1587" spans="3:14" x14ac:dyDescent="0.2">
      <c r="C1587" s="514"/>
      <c r="E1587" s="514"/>
      <c r="F1587" s="514"/>
      <c r="G1587" s="514"/>
      <c r="H1587" s="514"/>
      <c r="I1587" s="514"/>
      <c r="J1587" s="514"/>
      <c r="K1587" s="514"/>
      <c r="L1587" s="514"/>
      <c r="M1587" s="514"/>
      <c r="N1587" s="514"/>
    </row>
    <row r="1588" spans="3:14" x14ac:dyDescent="0.2">
      <c r="C1588" s="514"/>
      <c r="E1588" s="514"/>
      <c r="F1588" s="514"/>
      <c r="G1588" s="514"/>
      <c r="H1588" s="514"/>
      <c r="I1588" s="514"/>
      <c r="J1588" s="514"/>
      <c r="K1588" s="514"/>
      <c r="L1588" s="514"/>
      <c r="M1588" s="514"/>
      <c r="N1588" s="514"/>
    </row>
    <row r="1589" spans="3:14" x14ac:dyDescent="0.2">
      <c r="C1589" s="514"/>
      <c r="E1589" s="514"/>
      <c r="F1589" s="514"/>
      <c r="G1589" s="514"/>
      <c r="H1589" s="514"/>
      <c r="I1589" s="514"/>
      <c r="J1589" s="514"/>
      <c r="K1589" s="514"/>
      <c r="L1589" s="514"/>
      <c r="M1589" s="514"/>
      <c r="N1589" s="514"/>
    </row>
    <row r="1590" spans="3:14" x14ac:dyDescent="0.2">
      <c r="C1590" s="514"/>
      <c r="E1590" s="514"/>
      <c r="F1590" s="514"/>
      <c r="G1590" s="514"/>
      <c r="H1590" s="514"/>
      <c r="I1590" s="514"/>
      <c r="J1590" s="514"/>
      <c r="K1590" s="514"/>
      <c r="L1590" s="514"/>
      <c r="M1590" s="514"/>
      <c r="N1590" s="514"/>
    </row>
    <row r="1591" spans="3:14" x14ac:dyDescent="0.2">
      <c r="C1591" s="514"/>
      <c r="E1591" s="514"/>
      <c r="F1591" s="514"/>
      <c r="G1591" s="514"/>
      <c r="H1591" s="514"/>
      <c r="I1591" s="514"/>
      <c r="J1591" s="514"/>
      <c r="K1591" s="514"/>
      <c r="L1591" s="514"/>
      <c r="M1591" s="514"/>
      <c r="N1591" s="514"/>
    </row>
    <row r="1592" spans="3:14" x14ac:dyDescent="0.2">
      <c r="C1592" s="514"/>
      <c r="E1592" s="514"/>
      <c r="F1592" s="514"/>
      <c r="G1592" s="514"/>
      <c r="H1592" s="514"/>
      <c r="I1592" s="514"/>
      <c r="J1592" s="514"/>
      <c r="K1592" s="514"/>
      <c r="L1592" s="514"/>
      <c r="M1592" s="514"/>
      <c r="N1592" s="514"/>
    </row>
    <row r="1593" spans="3:14" x14ac:dyDescent="0.2">
      <c r="C1593" s="514"/>
      <c r="E1593" s="514"/>
      <c r="F1593" s="514"/>
      <c r="G1593" s="514"/>
      <c r="H1593" s="514"/>
      <c r="I1593" s="514"/>
      <c r="J1593" s="514"/>
      <c r="K1593" s="514"/>
      <c r="L1593" s="514"/>
      <c r="M1593" s="514"/>
      <c r="N1593" s="514"/>
    </row>
    <row r="1594" spans="3:14" x14ac:dyDescent="0.2">
      <c r="C1594" s="514"/>
      <c r="E1594" s="514"/>
      <c r="F1594" s="514"/>
      <c r="G1594" s="514"/>
      <c r="H1594" s="514"/>
      <c r="I1594" s="514"/>
      <c r="J1594" s="514"/>
      <c r="K1594" s="514"/>
      <c r="L1594" s="514"/>
      <c r="M1594" s="514"/>
      <c r="N1594" s="514"/>
    </row>
    <row r="1595" spans="3:14" x14ac:dyDescent="0.2">
      <c r="C1595" s="514"/>
      <c r="E1595" s="514"/>
      <c r="F1595" s="514"/>
      <c r="G1595" s="514"/>
      <c r="H1595" s="514"/>
      <c r="I1595" s="514"/>
      <c r="J1595" s="514"/>
      <c r="K1595" s="514"/>
      <c r="L1595" s="514"/>
      <c r="M1595" s="514"/>
      <c r="N1595" s="514"/>
    </row>
    <row r="1596" spans="3:14" x14ac:dyDescent="0.2">
      <c r="C1596" s="514"/>
      <c r="E1596" s="514"/>
      <c r="F1596" s="514"/>
      <c r="G1596" s="514"/>
      <c r="H1596" s="514"/>
      <c r="I1596" s="514"/>
      <c r="J1596" s="514"/>
      <c r="K1596" s="514"/>
      <c r="L1596" s="514"/>
      <c r="M1596" s="514"/>
      <c r="N1596" s="514"/>
    </row>
    <row r="1597" spans="3:14" x14ac:dyDescent="0.2">
      <c r="C1597" s="514"/>
      <c r="E1597" s="514"/>
      <c r="F1597" s="514"/>
      <c r="G1597" s="514"/>
      <c r="H1597" s="514"/>
      <c r="I1597" s="514"/>
      <c r="J1597" s="514"/>
      <c r="K1597" s="514"/>
      <c r="L1597" s="514"/>
      <c r="M1597" s="514"/>
      <c r="N1597" s="514"/>
    </row>
    <row r="1598" spans="3:14" x14ac:dyDescent="0.2">
      <c r="C1598" s="514"/>
      <c r="E1598" s="514"/>
      <c r="F1598" s="514"/>
      <c r="G1598" s="514"/>
      <c r="H1598" s="514"/>
      <c r="I1598" s="514"/>
      <c r="J1598" s="514"/>
      <c r="K1598" s="514"/>
      <c r="L1598" s="514"/>
      <c r="M1598" s="514"/>
      <c r="N1598" s="514"/>
    </row>
    <row r="1599" spans="3:14" x14ac:dyDescent="0.2">
      <c r="C1599" s="514"/>
      <c r="E1599" s="514"/>
      <c r="F1599" s="514"/>
      <c r="G1599" s="514"/>
      <c r="H1599" s="514"/>
      <c r="I1599" s="514"/>
      <c r="J1599" s="514"/>
      <c r="K1599" s="514"/>
      <c r="L1599" s="514"/>
      <c r="M1599" s="514"/>
      <c r="N1599" s="514"/>
    </row>
    <row r="1600" spans="3:14" x14ac:dyDescent="0.2">
      <c r="C1600" s="514"/>
      <c r="E1600" s="514"/>
      <c r="F1600" s="514"/>
      <c r="G1600" s="514"/>
      <c r="H1600" s="514"/>
      <c r="I1600" s="514"/>
      <c r="J1600" s="514"/>
      <c r="K1600" s="514"/>
      <c r="L1600" s="514"/>
      <c r="M1600" s="514"/>
      <c r="N1600" s="514"/>
    </row>
    <row r="1601" spans="3:14" x14ac:dyDescent="0.2">
      <c r="C1601" s="514"/>
      <c r="E1601" s="514"/>
      <c r="F1601" s="514"/>
      <c r="G1601" s="514"/>
      <c r="H1601" s="514"/>
      <c r="I1601" s="514"/>
      <c r="J1601" s="514"/>
      <c r="K1601" s="514"/>
      <c r="L1601" s="514"/>
      <c r="M1601" s="514"/>
      <c r="N1601" s="514"/>
    </row>
    <row r="1602" spans="3:14" x14ac:dyDescent="0.2">
      <c r="C1602" s="514"/>
      <c r="E1602" s="514"/>
      <c r="F1602" s="514"/>
      <c r="G1602" s="514"/>
      <c r="H1602" s="514"/>
      <c r="I1602" s="514"/>
      <c r="J1602" s="514"/>
      <c r="K1602" s="514"/>
      <c r="L1602" s="514"/>
      <c r="M1602" s="514"/>
      <c r="N1602" s="514"/>
    </row>
    <row r="1603" spans="3:14" x14ac:dyDescent="0.2">
      <c r="C1603" s="514"/>
      <c r="E1603" s="514"/>
      <c r="F1603" s="514"/>
      <c r="G1603" s="514"/>
      <c r="H1603" s="514"/>
      <c r="I1603" s="514"/>
      <c r="J1603" s="514"/>
      <c r="K1603" s="514"/>
      <c r="L1603" s="514"/>
      <c r="M1603" s="514"/>
      <c r="N1603" s="514"/>
    </row>
    <row r="1604" spans="3:14" x14ac:dyDescent="0.2">
      <c r="C1604" s="514"/>
      <c r="E1604" s="514"/>
      <c r="F1604" s="514"/>
      <c r="G1604" s="514"/>
      <c r="H1604" s="514"/>
      <c r="I1604" s="514"/>
      <c r="J1604" s="514"/>
      <c r="K1604" s="514"/>
      <c r="L1604" s="514"/>
      <c r="M1604" s="514"/>
      <c r="N1604" s="514"/>
    </row>
    <row r="1605" spans="3:14" x14ac:dyDescent="0.2">
      <c r="C1605" s="514"/>
      <c r="E1605" s="514"/>
      <c r="F1605" s="514"/>
      <c r="G1605" s="514"/>
      <c r="H1605" s="514"/>
      <c r="I1605" s="514"/>
      <c r="J1605" s="514"/>
      <c r="K1605" s="514"/>
      <c r="L1605" s="514"/>
      <c r="M1605" s="514"/>
      <c r="N1605" s="514"/>
    </row>
    <row r="1606" spans="3:14" x14ac:dyDescent="0.2">
      <c r="C1606" s="514"/>
      <c r="E1606" s="514"/>
      <c r="F1606" s="514"/>
      <c r="G1606" s="514"/>
      <c r="H1606" s="514"/>
      <c r="I1606" s="514"/>
      <c r="J1606" s="514"/>
      <c r="K1606" s="514"/>
      <c r="L1606" s="514"/>
      <c r="M1606" s="514"/>
      <c r="N1606" s="514"/>
    </row>
    <row r="1607" spans="3:14" x14ac:dyDescent="0.2">
      <c r="C1607" s="514"/>
      <c r="E1607" s="514"/>
      <c r="F1607" s="514"/>
      <c r="G1607" s="514"/>
      <c r="H1607" s="514"/>
      <c r="I1607" s="514"/>
      <c r="J1607" s="514"/>
      <c r="K1607" s="514"/>
      <c r="L1607" s="514"/>
      <c r="M1607" s="514"/>
      <c r="N1607" s="514"/>
    </row>
    <row r="1608" spans="3:14" x14ac:dyDescent="0.2">
      <c r="C1608" s="514"/>
      <c r="E1608" s="514"/>
      <c r="F1608" s="514"/>
      <c r="G1608" s="514"/>
      <c r="H1608" s="514"/>
      <c r="I1608" s="514"/>
      <c r="J1608" s="514"/>
      <c r="K1608" s="514"/>
      <c r="L1608" s="514"/>
      <c r="M1608" s="514"/>
      <c r="N1608" s="514"/>
    </row>
    <row r="1609" spans="3:14" x14ac:dyDescent="0.2">
      <c r="C1609" s="514"/>
      <c r="E1609" s="514"/>
      <c r="F1609" s="514"/>
      <c r="G1609" s="514"/>
      <c r="H1609" s="514"/>
      <c r="I1609" s="514"/>
      <c r="J1609" s="514"/>
      <c r="K1609" s="514"/>
      <c r="L1609" s="514"/>
      <c r="M1609" s="514"/>
      <c r="N1609" s="514"/>
    </row>
    <row r="1610" spans="3:14" x14ac:dyDescent="0.2">
      <c r="C1610" s="514"/>
      <c r="E1610" s="514"/>
      <c r="F1610" s="514"/>
      <c r="G1610" s="514"/>
      <c r="H1610" s="514"/>
      <c r="I1610" s="514"/>
      <c r="J1610" s="514"/>
      <c r="K1610" s="514"/>
      <c r="L1610" s="514"/>
      <c r="M1610" s="514"/>
      <c r="N1610" s="514"/>
    </row>
    <row r="1611" spans="3:14" x14ac:dyDescent="0.2">
      <c r="C1611" s="514"/>
      <c r="E1611" s="514"/>
      <c r="F1611" s="514"/>
      <c r="G1611" s="514"/>
      <c r="H1611" s="514"/>
      <c r="I1611" s="514"/>
      <c r="J1611" s="514"/>
      <c r="K1611" s="514"/>
      <c r="L1611" s="514"/>
      <c r="M1611" s="514"/>
      <c r="N1611" s="514"/>
    </row>
    <row r="1612" spans="3:14" x14ac:dyDescent="0.2">
      <c r="C1612" s="514"/>
      <c r="E1612" s="514"/>
      <c r="F1612" s="514"/>
      <c r="G1612" s="514"/>
      <c r="H1612" s="514"/>
      <c r="I1612" s="514"/>
      <c r="J1612" s="514"/>
      <c r="K1612" s="514"/>
      <c r="L1612" s="514"/>
      <c r="M1612" s="514"/>
      <c r="N1612" s="514"/>
    </row>
    <row r="1613" spans="3:14" x14ac:dyDescent="0.2">
      <c r="C1613" s="514"/>
      <c r="E1613" s="514"/>
      <c r="F1613" s="514"/>
      <c r="G1613" s="514"/>
      <c r="H1613" s="514"/>
      <c r="I1613" s="514"/>
      <c r="J1613" s="514"/>
      <c r="K1613" s="514"/>
      <c r="L1613" s="514"/>
      <c r="M1613" s="514"/>
      <c r="N1613" s="514"/>
    </row>
    <row r="1614" spans="3:14" x14ac:dyDescent="0.2">
      <c r="C1614" s="514"/>
      <c r="E1614" s="514"/>
      <c r="F1614" s="514"/>
      <c r="G1614" s="514"/>
      <c r="H1614" s="514"/>
      <c r="I1614" s="514"/>
      <c r="J1614" s="514"/>
      <c r="K1614" s="514"/>
      <c r="L1614" s="514"/>
      <c r="M1614" s="514"/>
      <c r="N1614" s="514"/>
    </row>
    <row r="1615" spans="3:14" x14ac:dyDescent="0.2">
      <c r="C1615" s="514"/>
      <c r="E1615" s="514"/>
      <c r="F1615" s="514"/>
      <c r="G1615" s="514"/>
      <c r="H1615" s="514"/>
      <c r="I1615" s="514"/>
      <c r="J1615" s="514"/>
      <c r="K1615" s="514"/>
      <c r="L1615" s="514"/>
      <c r="M1615" s="514"/>
      <c r="N1615" s="514"/>
    </row>
    <row r="1616" spans="3:14" x14ac:dyDescent="0.2">
      <c r="C1616" s="514"/>
      <c r="E1616" s="514"/>
      <c r="F1616" s="514"/>
      <c r="G1616" s="514"/>
      <c r="H1616" s="514"/>
      <c r="I1616" s="514"/>
      <c r="J1616" s="514"/>
      <c r="K1616" s="514"/>
      <c r="L1616" s="514"/>
      <c r="M1616" s="514"/>
      <c r="N1616" s="514"/>
    </row>
    <row r="1617" spans="3:14" x14ac:dyDescent="0.2">
      <c r="C1617" s="514"/>
      <c r="E1617" s="514"/>
      <c r="F1617" s="514"/>
      <c r="G1617" s="514"/>
      <c r="H1617" s="514"/>
      <c r="I1617" s="514"/>
      <c r="J1617" s="514"/>
      <c r="K1617" s="514"/>
      <c r="L1617" s="514"/>
      <c r="M1617" s="514"/>
      <c r="N1617" s="514"/>
    </row>
    <row r="1618" spans="3:14" x14ac:dyDescent="0.2">
      <c r="C1618" s="514"/>
      <c r="E1618" s="514"/>
      <c r="F1618" s="514"/>
      <c r="G1618" s="514"/>
      <c r="H1618" s="514"/>
      <c r="I1618" s="514"/>
      <c r="J1618" s="514"/>
      <c r="K1618" s="514"/>
      <c r="L1618" s="514"/>
      <c r="M1618" s="514"/>
      <c r="N1618" s="514"/>
    </row>
    <row r="1619" spans="3:14" x14ac:dyDescent="0.2">
      <c r="C1619" s="514"/>
      <c r="E1619" s="514"/>
      <c r="F1619" s="514"/>
      <c r="G1619" s="514"/>
      <c r="H1619" s="514"/>
      <c r="I1619" s="514"/>
      <c r="J1619" s="514"/>
      <c r="K1619" s="514"/>
      <c r="L1619" s="514"/>
      <c r="M1619" s="514"/>
      <c r="N1619" s="514"/>
    </row>
    <row r="1620" spans="3:14" x14ac:dyDescent="0.2">
      <c r="C1620" s="514"/>
      <c r="E1620" s="514"/>
      <c r="F1620" s="514"/>
      <c r="G1620" s="514"/>
      <c r="H1620" s="514"/>
      <c r="I1620" s="514"/>
      <c r="J1620" s="514"/>
      <c r="K1620" s="514"/>
      <c r="L1620" s="514"/>
      <c r="M1620" s="514"/>
      <c r="N1620" s="514"/>
    </row>
    <row r="1621" spans="3:14" x14ac:dyDescent="0.2">
      <c r="C1621" s="514"/>
      <c r="E1621" s="514"/>
      <c r="F1621" s="514"/>
      <c r="G1621" s="514"/>
      <c r="H1621" s="514"/>
      <c r="I1621" s="514"/>
      <c r="J1621" s="514"/>
      <c r="K1621" s="514"/>
      <c r="L1621" s="514"/>
      <c r="M1621" s="514"/>
      <c r="N1621" s="514"/>
    </row>
    <row r="1622" spans="3:14" x14ac:dyDescent="0.2">
      <c r="C1622" s="514"/>
      <c r="E1622" s="514"/>
      <c r="F1622" s="514"/>
      <c r="G1622" s="514"/>
      <c r="H1622" s="514"/>
      <c r="I1622" s="514"/>
      <c r="J1622" s="514"/>
      <c r="K1622" s="514"/>
      <c r="L1622" s="514"/>
      <c r="M1622" s="514"/>
      <c r="N1622" s="514"/>
    </row>
    <row r="1623" spans="3:14" x14ac:dyDescent="0.2">
      <c r="C1623" s="514"/>
      <c r="E1623" s="514"/>
      <c r="F1623" s="514"/>
      <c r="G1623" s="514"/>
      <c r="H1623" s="514"/>
      <c r="I1623" s="514"/>
      <c r="J1623" s="514"/>
      <c r="K1623" s="514"/>
      <c r="L1623" s="514"/>
      <c r="M1623" s="514"/>
      <c r="N1623" s="514"/>
    </row>
    <row r="1624" spans="3:14" x14ac:dyDescent="0.2">
      <c r="C1624" s="514"/>
      <c r="E1624" s="514"/>
      <c r="F1624" s="514"/>
      <c r="G1624" s="514"/>
      <c r="H1624" s="514"/>
      <c r="I1624" s="514"/>
      <c r="J1624" s="514"/>
      <c r="K1624" s="514"/>
      <c r="L1624" s="514"/>
      <c r="M1624" s="514"/>
      <c r="N1624" s="514"/>
    </row>
    <row r="1625" spans="3:14" x14ac:dyDescent="0.2">
      <c r="C1625" s="514"/>
      <c r="E1625" s="514"/>
      <c r="F1625" s="514"/>
      <c r="G1625" s="514"/>
      <c r="H1625" s="514"/>
      <c r="I1625" s="514"/>
      <c r="J1625" s="514"/>
      <c r="K1625" s="514"/>
      <c r="L1625" s="514"/>
      <c r="M1625" s="514"/>
      <c r="N1625" s="514"/>
    </row>
    <row r="1626" spans="3:14" x14ac:dyDescent="0.2">
      <c r="C1626" s="514"/>
      <c r="E1626" s="514"/>
      <c r="F1626" s="514"/>
      <c r="G1626" s="514"/>
      <c r="H1626" s="514"/>
      <c r="I1626" s="514"/>
      <c r="J1626" s="514"/>
      <c r="K1626" s="514"/>
      <c r="L1626" s="514"/>
      <c r="M1626" s="514"/>
      <c r="N1626" s="514"/>
    </row>
    <row r="1627" spans="3:14" x14ac:dyDescent="0.2">
      <c r="C1627" s="514"/>
      <c r="E1627" s="514"/>
      <c r="F1627" s="514"/>
      <c r="G1627" s="514"/>
      <c r="H1627" s="514"/>
      <c r="I1627" s="514"/>
      <c r="J1627" s="514"/>
      <c r="K1627" s="514"/>
      <c r="L1627" s="514"/>
      <c r="M1627" s="514"/>
      <c r="N1627" s="514"/>
    </row>
    <row r="1628" spans="3:14" x14ac:dyDescent="0.2">
      <c r="C1628" s="514"/>
      <c r="E1628" s="514"/>
      <c r="F1628" s="514"/>
      <c r="G1628" s="514"/>
      <c r="H1628" s="514"/>
      <c r="I1628" s="514"/>
      <c r="J1628" s="514"/>
      <c r="K1628" s="514"/>
      <c r="L1628" s="514"/>
      <c r="M1628" s="514"/>
      <c r="N1628" s="514"/>
    </row>
    <row r="1629" spans="3:14" x14ac:dyDescent="0.2">
      <c r="C1629" s="514"/>
      <c r="E1629" s="514"/>
      <c r="F1629" s="514"/>
      <c r="G1629" s="514"/>
      <c r="H1629" s="514"/>
      <c r="I1629" s="514"/>
      <c r="J1629" s="514"/>
      <c r="K1629" s="514"/>
      <c r="L1629" s="514"/>
      <c r="M1629" s="514"/>
      <c r="N1629" s="514"/>
    </row>
    <row r="1630" spans="3:14" x14ac:dyDescent="0.2">
      <c r="C1630" s="514"/>
      <c r="E1630" s="514"/>
      <c r="F1630" s="514"/>
      <c r="G1630" s="514"/>
      <c r="H1630" s="514"/>
      <c r="I1630" s="514"/>
      <c r="J1630" s="514"/>
      <c r="K1630" s="514"/>
      <c r="L1630" s="514"/>
      <c r="M1630" s="514"/>
      <c r="N1630" s="514"/>
    </row>
    <row r="1631" spans="3:14" x14ac:dyDescent="0.2">
      <c r="C1631" s="514"/>
      <c r="E1631" s="514"/>
      <c r="F1631" s="514"/>
      <c r="G1631" s="514"/>
      <c r="H1631" s="514"/>
      <c r="I1631" s="514"/>
      <c r="J1631" s="514"/>
      <c r="K1631" s="514"/>
      <c r="L1631" s="514"/>
      <c r="M1631" s="514"/>
      <c r="N1631" s="514"/>
    </row>
    <row r="1632" spans="3:14" x14ac:dyDescent="0.2">
      <c r="C1632" s="514"/>
      <c r="E1632" s="514"/>
      <c r="F1632" s="514"/>
      <c r="G1632" s="514"/>
      <c r="H1632" s="514"/>
      <c r="I1632" s="514"/>
      <c r="J1632" s="514"/>
      <c r="K1632" s="514"/>
      <c r="L1632" s="514"/>
      <c r="M1632" s="514"/>
      <c r="N1632" s="514"/>
    </row>
    <row r="1633" spans="3:14" x14ac:dyDescent="0.2">
      <c r="C1633" s="514"/>
      <c r="E1633" s="514"/>
      <c r="F1633" s="514"/>
      <c r="G1633" s="514"/>
      <c r="H1633" s="514"/>
      <c r="I1633" s="514"/>
      <c r="J1633" s="514"/>
      <c r="K1633" s="514"/>
      <c r="L1633" s="514"/>
      <c r="M1633" s="514"/>
      <c r="N1633" s="514"/>
    </row>
    <row r="1634" spans="3:14" x14ac:dyDescent="0.2">
      <c r="C1634" s="514"/>
      <c r="E1634" s="514"/>
      <c r="F1634" s="514"/>
      <c r="G1634" s="514"/>
      <c r="H1634" s="514"/>
      <c r="I1634" s="514"/>
      <c r="J1634" s="514"/>
      <c r="K1634" s="514"/>
      <c r="L1634" s="514"/>
      <c r="M1634" s="514"/>
      <c r="N1634" s="514"/>
    </row>
    <row r="1635" spans="3:14" x14ac:dyDescent="0.2">
      <c r="C1635" s="514"/>
      <c r="E1635" s="514"/>
      <c r="F1635" s="514"/>
      <c r="G1635" s="514"/>
      <c r="H1635" s="514"/>
      <c r="I1635" s="514"/>
      <c r="J1635" s="514"/>
      <c r="K1635" s="514"/>
      <c r="L1635" s="514"/>
      <c r="M1635" s="514"/>
      <c r="N1635" s="514"/>
    </row>
    <row r="1636" spans="3:14" x14ac:dyDescent="0.2">
      <c r="C1636" s="514"/>
      <c r="E1636" s="514"/>
      <c r="F1636" s="514"/>
      <c r="G1636" s="514"/>
      <c r="H1636" s="514"/>
      <c r="I1636" s="514"/>
      <c r="J1636" s="514"/>
      <c r="K1636" s="514"/>
      <c r="L1636" s="514"/>
      <c r="M1636" s="514"/>
      <c r="N1636" s="514"/>
    </row>
    <row r="1637" spans="3:14" x14ac:dyDescent="0.2">
      <c r="C1637" s="514"/>
      <c r="E1637" s="514"/>
      <c r="F1637" s="514"/>
      <c r="G1637" s="514"/>
      <c r="H1637" s="514"/>
      <c r="I1637" s="514"/>
      <c r="J1637" s="514"/>
      <c r="K1637" s="514"/>
      <c r="L1637" s="514"/>
      <c r="M1637" s="514"/>
      <c r="N1637" s="514"/>
    </row>
    <row r="1638" spans="3:14" x14ac:dyDescent="0.2">
      <c r="C1638" s="514"/>
      <c r="E1638" s="514"/>
      <c r="F1638" s="514"/>
      <c r="G1638" s="514"/>
      <c r="H1638" s="514"/>
      <c r="I1638" s="514"/>
      <c r="J1638" s="514"/>
      <c r="K1638" s="514"/>
      <c r="L1638" s="514"/>
      <c r="M1638" s="514"/>
      <c r="N1638" s="514"/>
    </row>
    <row r="1639" spans="3:14" x14ac:dyDescent="0.2">
      <c r="C1639" s="514"/>
      <c r="E1639" s="514"/>
      <c r="F1639" s="514"/>
      <c r="G1639" s="514"/>
      <c r="H1639" s="514"/>
      <c r="I1639" s="514"/>
      <c r="J1639" s="514"/>
      <c r="K1639" s="514"/>
      <c r="L1639" s="514"/>
      <c r="M1639" s="514"/>
      <c r="N1639" s="514"/>
    </row>
    <row r="1640" spans="3:14" x14ac:dyDescent="0.2">
      <c r="C1640" s="514"/>
      <c r="E1640" s="514"/>
      <c r="F1640" s="514"/>
      <c r="G1640" s="514"/>
      <c r="H1640" s="514"/>
      <c r="I1640" s="514"/>
      <c r="J1640" s="514"/>
      <c r="K1640" s="514"/>
      <c r="L1640" s="514"/>
      <c r="M1640" s="514"/>
      <c r="N1640" s="514"/>
    </row>
    <row r="1641" spans="3:14" x14ac:dyDescent="0.2">
      <c r="C1641" s="514"/>
      <c r="E1641" s="514"/>
      <c r="F1641" s="514"/>
      <c r="G1641" s="514"/>
      <c r="H1641" s="514"/>
      <c r="I1641" s="514"/>
      <c r="J1641" s="514"/>
      <c r="K1641" s="514"/>
      <c r="L1641" s="514"/>
      <c r="M1641" s="514"/>
      <c r="N1641" s="514"/>
    </row>
    <row r="1642" spans="3:14" x14ac:dyDescent="0.2">
      <c r="C1642" s="514"/>
      <c r="E1642" s="514"/>
      <c r="F1642" s="514"/>
      <c r="G1642" s="514"/>
      <c r="H1642" s="514"/>
      <c r="I1642" s="514"/>
      <c r="J1642" s="514"/>
      <c r="K1642" s="514"/>
      <c r="L1642" s="514"/>
      <c r="M1642" s="514"/>
      <c r="N1642" s="514"/>
    </row>
    <row r="1643" spans="3:14" x14ac:dyDescent="0.2">
      <c r="C1643" s="514"/>
      <c r="E1643" s="514"/>
      <c r="F1643" s="514"/>
      <c r="G1643" s="514"/>
      <c r="H1643" s="514"/>
      <c r="I1643" s="514"/>
      <c r="J1643" s="514"/>
      <c r="K1643" s="514"/>
      <c r="L1643" s="514"/>
      <c r="M1643" s="514"/>
      <c r="N1643" s="514"/>
    </row>
    <row r="1644" spans="3:14" x14ac:dyDescent="0.2">
      <c r="C1644" s="514"/>
      <c r="E1644" s="514"/>
      <c r="F1644" s="514"/>
      <c r="G1644" s="514"/>
      <c r="H1644" s="514"/>
      <c r="I1644" s="514"/>
      <c r="J1644" s="514"/>
      <c r="K1644" s="514"/>
      <c r="L1644" s="514"/>
      <c r="M1644" s="514"/>
      <c r="N1644" s="514"/>
    </row>
    <row r="1645" spans="3:14" x14ac:dyDescent="0.2">
      <c r="C1645" s="514"/>
      <c r="E1645" s="514"/>
      <c r="F1645" s="514"/>
      <c r="G1645" s="514"/>
      <c r="H1645" s="514"/>
      <c r="I1645" s="514"/>
      <c r="J1645" s="514"/>
      <c r="K1645" s="514"/>
      <c r="L1645" s="514"/>
      <c r="M1645" s="514"/>
      <c r="N1645" s="514"/>
    </row>
    <row r="1646" spans="3:14" x14ac:dyDescent="0.2">
      <c r="C1646" s="514"/>
      <c r="E1646" s="514"/>
      <c r="F1646" s="514"/>
      <c r="G1646" s="514"/>
      <c r="H1646" s="514"/>
      <c r="I1646" s="514"/>
      <c r="J1646" s="514"/>
      <c r="K1646" s="514"/>
      <c r="L1646" s="514"/>
      <c r="M1646" s="514"/>
      <c r="N1646" s="514"/>
    </row>
    <row r="1647" spans="3:14" x14ac:dyDescent="0.2">
      <c r="C1647" s="514"/>
      <c r="E1647" s="514"/>
      <c r="F1647" s="514"/>
      <c r="G1647" s="514"/>
      <c r="H1647" s="514"/>
      <c r="I1647" s="514"/>
      <c r="J1647" s="514"/>
      <c r="K1647" s="514"/>
      <c r="L1647" s="514"/>
      <c r="M1647" s="514"/>
      <c r="N1647" s="514"/>
    </row>
    <row r="1648" spans="3:14" x14ac:dyDescent="0.2">
      <c r="C1648" s="514"/>
      <c r="E1648" s="514"/>
      <c r="F1648" s="514"/>
      <c r="G1648" s="514"/>
      <c r="H1648" s="514"/>
      <c r="I1648" s="514"/>
      <c r="J1648" s="514"/>
      <c r="K1648" s="514"/>
      <c r="L1648" s="514"/>
      <c r="M1648" s="514"/>
      <c r="N1648" s="514"/>
    </row>
    <row r="1649" spans="3:14" x14ac:dyDescent="0.2">
      <c r="C1649" s="514"/>
      <c r="E1649" s="514"/>
      <c r="F1649" s="514"/>
      <c r="G1649" s="514"/>
      <c r="H1649" s="514"/>
      <c r="I1649" s="514"/>
      <c r="J1649" s="514"/>
      <c r="K1649" s="514"/>
      <c r="L1649" s="514"/>
      <c r="M1649" s="514"/>
      <c r="N1649" s="514"/>
    </row>
    <row r="1650" spans="3:14" x14ac:dyDescent="0.2">
      <c r="C1650" s="514"/>
      <c r="E1650" s="514"/>
      <c r="F1650" s="514"/>
      <c r="G1650" s="514"/>
      <c r="H1650" s="514"/>
      <c r="I1650" s="514"/>
      <c r="J1650" s="514"/>
      <c r="K1650" s="514"/>
      <c r="L1650" s="514"/>
      <c r="M1650" s="514"/>
      <c r="N1650" s="514"/>
    </row>
    <row r="1651" spans="3:14" x14ac:dyDescent="0.2">
      <c r="C1651" s="514"/>
      <c r="E1651" s="514"/>
      <c r="F1651" s="514"/>
      <c r="G1651" s="514"/>
      <c r="H1651" s="514"/>
      <c r="I1651" s="514"/>
      <c r="J1651" s="514"/>
      <c r="K1651" s="514"/>
      <c r="L1651" s="514"/>
      <c r="M1651" s="514"/>
      <c r="N1651" s="514"/>
    </row>
    <row r="1652" spans="3:14" x14ac:dyDescent="0.2">
      <c r="C1652" s="514"/>
      <c r="E1652" s="514"/>
      <c r="F1652" s="514"/>
      <c r="G1652" s="514"/>
      <c r="H1652" s="514"/>
      <c r="I1652" s="514"/>
      <c r="J1652" s="514"/>
      <c r="K1652" s="514"/>
      <c r="L1652" s="514"/>
      <c r="M1652" s="514"/>
      <c r="N1652" s="514"/>
    </row>
    <row r="1653" spans="3:14" x14ac:dyDescent="0.2">
      <c r="C1653" s="514"/>
      <c r="E1653" s="514"/>
      <c r="F1653" s="514"/>
      <c r="G1653" s="514"/>
      <c r="H1653" s="514"/>
      <c r="I1653" s="514"/>
      <c r="J1653" s="514"/>
      <c r="K1653" s="514"/>
      <c r="L1653" s="514"/>
      <c r="M1653" s="514"/>
      <c r="N1653" s="514"/>
    </row>
    <row r="1654" spans="3:14" x14ac:dyDescent="0.2">
      <c r="C1654" s="514"/>
      <c r="E1654" s="514"/>
      <c r="F1654" s="514"/>
      <c r="G1654" s="514"/>
      <c r="H1654" s="514"/>
      <c r="I1654" s="514"/>
      <c r="J1654" s="514"/>
      <c r="K1654" s="514"/>
      <c r="L1654" s="514"/>
      <c r="M1654" s="514"/>
      <c r="N1654" s="514"/>
    </row>
    <row r="1655" spans="3:14" x14ac:dyDescent="0.2">
      <c r="C1655" s="514"/>
      <c r="E1655" s="514"/>
      <c r="F1655" s="514"/>
      <c r="G1655" s="514"/>
      <c r="H1655" s="514"/>
      <c r="I1655" s="514"/>
      <c r="J1655" s="514"/>
      <c r="K1655" s="514"/>
      <c r="L1655" s="514"/>
      <c r="M1655" s="514"/>
      <c r="N1655" s="514"/>
    </row>
    <row r="1656" spans="3:14" x14ac:dyDescent="0.2">
      <c r="C1656" s="514"/>
      <c r="E1656" s="514"/>
      <c r="F1656" s="514"/>
      <c r="G1656" s="514"/>
      <c r="H1656" s="514"/>
      <c r="I1656" s="514"/>
      <c r="J1656" s="514"/>
      <c r="K1656" s="514"/>
      <c r="L1656" s="514"/>
      <c r="M1656" s="514"/>
      <c r="N1656" s="514"/>
    </row>
    <row r="1657" spans="3:14" x14ac:dyDescent="0.2">
      <c r="C1657" s="514"/>
      <c r="E1657" s="514"/>
      <c r="F1657" s="514"/>
      <c r="G1657" s="514"/>
      <c r="H1657" s="514"/>
      <c r="I1657" s="514"/>
      <c r="J1657" s="514"/>
      <c r="K1657" s="514"/>
      <c r="L1657" s="514"/>
      <c r="M1657" s="514"/>
      <c r="N1657" s="514"/>
    </row>
    <row r="1658" spans="3:14" x14ac:dyDescent="0.2">
      <c r="C1658" s="514"/>
      <c r="E1658" s="514"/>
      <c r="F1658" s="514"/>
      <c r="G1658" s="514"/>
      <c r="H1658" s="514"/>
      <c r="I1658" s="514"/>
      <c r="J1658" s="514"/>
      <c r="K1658" s="514"/>
      <c r="L1658" s="514"/>
      <c r="M1658" s="514"/>
      <c r="N1658" s="514"/>
    </row>
    <row r="1659" spans="3:14" x14ac:dyDescent="0.2">
      <c r="C1659" s="514"/>
      <c r="E1659" s="514"/>
      <c r="F1659" s="514"/>
      <c r="G1659" s="514"/>
      <c r="H1659" s="514"/>
      <c r="I1659" s="514"/>
      <c r="J1659" s="514"/>
      <c r="K1659" s="514"/>
      <c r="L1659" s="514"/>
      <c r="M1659" s="514"/>
      <c r="N1659" s="514"/>
    </row>
    <row r="1660" spans="3:14" x14ac:dyDescent="0.2">
      <c r="C1660" s="514"/>
      <c r="E1660" s="514"/>
      <c r="F1660" s="514"/>
      <c r="G1660" s="514"/>
      <c r="H1660" s="514"/>
      <c r="I1660" s="514"/>
      <c r="J1660" s="514"/>
      <c r="K1660" s="514"/>
      <c r="L1660" s="514"/>
      <c r="M1660" s="514"/>
      <c r="N1660" s="514"/>
    </row>
    <row r="1661" spans="3:14" x14ac:dyDescent="0.2">
      <c r="C1661" s="514"/>
      <c r="E1661" s="514"/>
      <c r="F1661" s="514"/>
      <c r="G1661" s="514"/>
      <c r="H1661" s="514"/>
      <c r="I1661" s="514"/>
      <c r="J1661" s="514"/>
      <c r="K1661" s="514"/>
      <c r="L1661" s="514"/>
      <c r="M1661" s="514"/>
      <c r="N1661" s="514"/>
    </row>
    <row r="1662" spans="3:14" x14ac:dyDescent="0.2">
      <c r="C1662" s="514"/>
      <c r="E1662" s="514"/>
      <c r="F1662" s="514"/>
      <c r="G1662" s="514"/>
      <c r="H1662" s="514"/>
      <c r="I1662" s="514"/>
      <c r="J1662" s="514"/>
      <c r="K1662" s="514"/>
      <c r="L1662" s="514"/>
      <c r="M1662" s="514"/>
      <c r="N1662" s="514"/>
    </row>
    <row r="1663" spans="3:14" x14ac:dyDescent="0.2">
      <c r="C1663" s="514"/>
      <c r="E1663" s="514"/>
      <c r="F1663" s="514"/>
      <c r="G1663" s="514"/>
      <c r="H1663" s="514"/>
      <c r="I1663" s="514"/>
      <c r="J1663" s="514"/>
      <c r="K1663" s="514"/>
      <c r="L1663" s="514"/>
      <c r="M1663" s="514"/>
      <c r="N1663" s="514"/>
    </row>
    <row r="1664" spans="3:14" x14ac:dyDescent="0.2">
      <c r="C1664" s="514"/>
      <c r="E1664" s="514"/>
      <c r="F1664" s="514"/>
      <c r="G1664" s="514"/>
      <c r="H1664" s="514"/>
      <c r="I1664" s="514"/>
      <c r="J1664" s="514"/>
      <c r="K1664" s="514"/>
      <c r="L1664" s="514"/>
      <c r="M1664" s="514"/>
      <c r="N1664" s="514"/>
    </row>
    <row r="1665" spans="3:14" x14ac:dyDescent="0.2">
      <c r="C1665" s="514"/>
      <c r="E1665" s="514"/>
      <c r="F1665" s="514"/>
      <c r="G1665" s="514"/>
      <c r="H1665" s="514"/>
      <c r="I1665" s="514"/>
      <c r="J1665" s="514"/>
      <c r="K1665" s="514"/>
      <c r="L1665" s="514"/>
      <c r="M1665" s="514"/>
      <c r="N1665" s="514"/>
    </row>
    <row r="1666" spans="3:14" x14ac:dyDescent="0.2">
      <c r="C1666" s="514"/>
      <c r="E1666" s="514"/>
      <c r="F1666" s="514"/>
      <c r="G1666" s="514"/>
      <c r="H1666" s="514"/>
      <c r="I1666" s="514"/>
      <c r="J1666" s="514"/>
      <c r="K1666" s="514"/>
      <c r="L1666" s="514"/>
      <c r="M1666" s="514"/>
      <c r="N1666" s="514"/>
    </row>
    <row r="1667" spans="3:14" x14ac:dyDescent="0.2">
      <c r="C1667" s="514"/>
      <c r="E1667" s="514"/>
      <c r="F1667" s="514"/>
      <c r="G1667" s="514"/>
      <c r="H1667" s="514"/>
      <c r="I1667" s="514"/>
      <c r="J1667" s="514"/>
      <c r="K1667" s="514"/>
      <c r="L1667" s="514"/>
      <c r="M1667" s="514"/>
      <c r="N1667" s="514"/>
    </row>
    <row r="1668" spans="3:14" x14ac:dyDescent="0.2">
      <c r="C1668" s="514"/>
      <c r="E1668" s="514"/>
      <c r="F1668" s="514"/>
      <c r="G1668" s="514"/>
      <c r="H1668" s="514"/>
      <c r="I1668" s="514"/>
      <c r="J1668" s="514"/>
      <c r="K1668" s="514"/>
      <c r="L1668" s="514"/>
      <c r="M1668" s="514"/>
      <c r="N1668" s="514"/>
    </row>
    <row r="1669" spans="3:14" x14ac:dyDescent="0.2">
      <c r="C1669" s="514"/>
      <c r="E1669" s="514"/>
      <c r="F1669" s="514"/>
      <c r="G1669" s="514"/>
      <c r="H1669" s="514"/>
      <c r="I1669" s="514"/>
      <c r="J1669" s="514"/>
      <c r="K1669" s="514"/>
      <c r="L1669" s="514"/>
      <c r="M1669" s="514"/>
      <c r="N1669" s="514"/>
    </row>
    <row r="1670" spans="3:14" x14ac:dyDescent="0.2">
      <c r="C1670" s="514"/>
      <c r="E1670" s="514"/>
      <c r="F1670" s="514"/>
      <c r="G1670" s="514"/>
      <c r="H1670" s="514"/>
      <c r="I1670" s="514"/>
      <c r="J1670" s="514"/>
      <c r="K1670" s="514"/>
      <c r="L1670" s="514"/>
      <c r="M1670" s="514"/>
      <c r="N1670" s="514"/>
    </row>
    <row r="1671" spans="3:14" x14ac:dyDescent="0.2">
      <c r="C1671" s="514"/>
      <c r="E1671" s="514"/>
      <c r="F1671" s="514"/>
      <c r="G1671" s="514"/>
      <c r="H1671" s="514"/>
      <c r="I1671" s="514"/>
      <c r="J1671" s="514"/>
      <c r="K1671" s="514"/>
      <c r="L1671" s="514"/>
      <c r="M1671" s="514"/>
      <c r="N1671" s="514"/>
    </row>
    <row r="1672" spans="3:14" x14ac:dyDescent="0.2">
      <c r="C1672" s="514"/>
      <c r="E1672" s="514"/>
      <c r="F1672" s="514"/>
      <c r="G1672" s="514"/>
      <c r="H1672" s="514"/>
      <c r="I1672" s="514"/>
      <c r="J1672" s="514"/>
      <c r="K1672" s="514"/>
      <c r="L1672" s="514"/>
      <c r="M1672" s="514"/>
      <c r="N1672" s="514"/>
    </row>
    <row r="1673" spans="3:14" x14ac:dyDescent="0.2">
      <c r="C1673" s="514"/>
      <c r="E1673" s="514"/>
      <c r="F1673" s="514"/>
      <c r="G1673" s="514"/>
      <c r="H1673" s="514"/>
      <c r="I1673" s="514"/>
      <c r="J1673" s="514"/>
      <c r="K1673" s="514"/>
      <c r="L1673" s="514"/>
      <c r="M1673" s="514"/>
      <c r="N1673" s="514"/>
    </row>
    <row r="1674" spans="3:14" x14ac:dyDescent="0.2">
      <c r="C1674" s="514"/>
      <c r="E1674" s="514"/>
      <c r="F1674" s="514"/>
      <c r="G1674" s="514"/>
      <c r="H1674" s="514"/>
      <c r="I1674" s="514"/>
      <c r="J1674" s="514"/>
      <c r="K1674" s="514"/>
      <c r="L1674" s="514"/>
      <c r="M1674" s="514"/>
      <c r="N1674" s="514"/>
    </row>
    <row r="1675" spans="3:14" x14ac:dyDescent="0.2">
      <c r="C1675" s="514"/>
      <c r="E1675" s="514"/>
      <c r="F1675" s="514"/>
      <c r="G1675" s="514"/>
      <c r="H1675" s="514"/>
      <c r="I1675" s="514"/>
      <c r="J1675" s="514"/>
      <c r="K1675" s="514"/>
      <c r="L1675" s="514"/>
      <c r="M1675" s="514"/>
      <c r="N1675" s="514"/>
    </row>
    <row r="1676" spans="3:14" x14ac:dyDescent="0.2">
      <c r="C1676" s="514"/>
      <c r="E1676" s="514"/>
      <c r="F1676" s="514"/>
      <c r="G1676" s="514"/>
      <c r="H1676" s="514"/>
      <c r="I1676" s="514"/>
      <c r="J1676" s="514"/>
      <c r="K1676" s="514"/>
      <c r="L1676" s="514"/>
      <c r="M1676" s="514"/>
      <c r="N1676" s="514"/>
    </row>
    <row r="1677" spans="3:14" x14ac:dyDescent="0.2">
      <c r="C1677" s="514"/>
      <c r="E1677" s="514"/>
      <c r="F1677" s="514"/>
      <c r="G1677" s="514"/>
      <c r="H1677" s="514"/>
      <c r="I1677" s="514"/>
      <c r="J1677" s="514"/>
      <c r="K1677" s="514"/>
      <c r="L1677" s="514"/>
      <c r="M1677" s="514"/>
      <c r="N1677" s="514"/>
    </row>
    <row r="1678" spans="3:14" x14ac:dyDescent="0.2">
      <c r="C1678" s="514"/>
      <c r="E1678" s="514"/>
      <c r="F1678" s="514"/>
      <c r="G1678" s="514"/>
      <c r="H1678" s="514"/>
      <c r="I1678" s="514"/>
      <c r="J1678" s="514"/>
      <c r="K1678" s="514"/>
      <c r="L1678" s="514"/>
      <c r="M1678" s="514"/>
      <c r="N1678" s="514"/>
    </row>
    <row r="1679" spans="3:14" x14ac:dyDescent="0.2">
      <c r="C1679" s="514"/>
      <c r="E1679" s="514"/>
      <c r="F1679" s="514"/>
      <c r="G1679" s="514"/>
      <c r="H1679" s="514"/>
      <c r="I1679" s="514"/>
      <c r="J1679" s="514"/>
      <c r="K1679" s="514"/>
      <c r="L1679" s="514"/>
      <c r="M1679" s="514"/>
      <c r="N1679" s="514"/>
    </row>
    <row r="1680" spans="3:14" x14ac:dyDescent="0.2">
      <c r="C1680" s="514"/>
      <c r="E1680" s="514"/>
      <c r="F1680" s="514"/>
      <c r="G1680" s="514"/>
      <c r="H1680" s="514"/>
      <c r="I1680" s="514"/>
      <c r="J1680" s="514"/>
      <c r="K1680" s="514"/>
      <c r="L1680" s="514"/>
      <c r="M1680" s="514"/>
      <c r="N1680" s="514"/>
    </row>
    <row r="1681" spans="3:14" x14ac:dyDescent="0.2">
      <c r="C1681" s="514"/>
      <c r="E1681" s="514"/>
      <c r="F1681" s="514"/>
      <c r="G1681" s="514"/>
      <c r="H1681" s="514"/>
      <c r="I1681" s="514"/>
      <c r="J1681" s="514"/>
      <c r="K1681" s="514"/>
      <c r="L1681" s="514"/>
      <c r="M1681" s="514"/>
      <c r="N1681" s="514"/>
    </row>
    <row r="1682" spans="3:14" x14ac:dyDescent="0.2">
      <c r="C1682" s="514"/>
      <c r="E1682" s="514"/>
      <c r="F1682" s="514"/>
      <c r="G1682" s="514"/>
      <c r="H1682" s="514"/>
      <c r="I1682" s="514"/>
      <c r="J1682" s="514"/>
      <c r="K1682" s="514"/>
      <c r="L1682" s="514"/>
      <c r="M1682" s="514"/>
      <c r="N1682" s="514"/>
    </row>
    <row r="1683" spans="3:14" x14ac:dyDescent="0.2">
      <c r="C1683" s="514"/>
      <c r="E1683" s="514"/>
      <c r="F1683" s="514"/>
      <c r="G1683" s="514"/>
      <c r="H1683" s="514"/>
      <c r="I1683" s="514"/>
      <c r="J1683" s="514"/>
      <c r="K1683" s="514"/>
      <c r="L1683" s="514"/>
      <c r="M1683" s="514"/>
      <c r="N1683" s="514"/>
    </row>
    <row r="1684" spans="3:14" x14ac:dyDescent="0.2">
      <c r="C1684" s="514"/>
      <c r="E1684" s="514"/>
      <c r="F1684" s="514"/>
      <c r="G1684" s="514"/>
      <c r="H1684" s="514"/>
      <c r="I1684" s="514"/>
      <c r="J1684" s="514"/>
      <c r="K1684" s="514"/>
      <c r="L1684" s="514"/>
      <c r="M1684" s="514"/>
      <c r="N1684" s="514"/>
    </row>
    <row r="1685" spans="3:14" x14ac:dyDescent="0.2">
      <c r="C1685" s="514"/>
      <c r="E1685" s="514"/>
      <c r="F1685" s="514"/>
      <c r="G1685" s="514"/>
      <c r="H1685" s="514"/>
      <c r="I1685" s="514"/>
      <c r="J1685" s="514"/>
      <c r="K1685" s="514"/>
      <c r="L1685" s="514"/>
      <c r="M1685" s="514"/>
      <c r="N1685" s="514"/>
    </row>
    <row r="1686" spans="3:14" x14ac:dyDescent="0.2">
      <c r="C1686" s="514"/>
      <c r="E1686" s="514"/>
      <c r="F1686" s="514"/>
      <c r="G1686" s="514"/>
      <c r="H1686" s="514"/>
      <c r="I1686" s="514"/>
      <c r="J1686" s="514"/>
      <c r="K1686" s="514"/>
      <c r="L1686" s="514"/>
      <c r="M1686" s="514"/>
      <c r="N1686" s="514"/>
    </row>
    <row r="1687" spans="3:14" x14ac:dyDescent="0.2">
      <c r="C1687" s="514"/>
      <c r="E1687" s="514"/>
      <c r="F1687" s="514"/>
      <c r="G1687" s="514"/>
      <c r="H1687" s="514"/>
      <c r="I1687" s="514"/>
      <c r="J1687" s="514"/>
      <c r="K1687" s="514"/>
      <c r="L1687" s="514"/>
      <c r="M1687" s="514"/>
      <c r="N1687" s="514"/>
    </row>
    <row r="1688" spans="3:14" x14ac:dyDescent="0.2">
      <c r="C1688" s="514"/>
      <c r="E1688" s="514"/>
      <c r="F1688" s="514"/>
      <c r="G1688" s="514"/>
      <c r="H1688" s="514"/>
      <c r="I1688" s="514"/>
      <c r="J1688" s="514"/>
      <c r="K1688" s="514"/>
      <c r="L1688" s="514"/>
      <c r="M1688" s="514"/>
      <c r="N1688" s="514"/>
    </row>
    <row r="1689" spans="3:14" x14ac:dyDescent="0.2">
      <c r="C1689" s="514"/>
      <c r="E1689" s="514"/>
      <c r="F1689" s="514"/>
      <c r="G1689" s="514"/>
      <c r="H1689" s="514"/>
      <c r="I1689" s="514"/>
      <c r="J1689" s="514"/>
      <c r="K1689" s="514"/>
      <c r="L1689" s="514"/>
      <c r="M1689" s="514"/>
      <c r="N1689" s="514"/>
    </row>
    <row r="1690" spans="3:14" x14ac:dyDescent="0.2">
      <c r="C1690" s="514"/>
      <c r="E1690" s="514"/>
      <c r="F1690" s="514"/>
      <c r="G1690" s="514"/>
      <c r="H1690" s="514"/>
      <c r="I1690" s="514"/>
      <c r="J1690" s="514"/>
      <c r="K1690" s="514"/>
      <c r="L1690" s="514"/>
      <c r="M1690" s="514"/>
      <c r="N1690" s="514"/>
    </row>
    <row r="1691" spans="3:14" x14ac:dyDescent="0.2">
      <c r="C1691" s="514"/>
      <c r="E1691" s="514"/>
      <c r="F1691" s="514"/>
      <c r="G1691" s="514"/>
      <c r="H1691" s="514"/>
      <c r="I1691" s="514"/>
      <c r="J1691" s="514"/>
      <c r="K1691" s="514"/>
      <c r="L1691" s="514"/>
      <c r="M1691" s="514"/>
      <c r="N1691" s="514"/>
    </row>
    <row r="1692" spans="3:14" x14ac:dyDescent="0.2">
      <c r="C1692" s="514"/>
      <c r="E1692" s="514"/>
      <c r="F1692" s="514"/>
      <c r="G1692" s="514"/>
      <c r="H1692" s="514"/>
      <c r="I1692" s="514"/>
      <c r="J1692" s="514"/>
      <c r="K1692" s="514"/>
      <c r="L1692" s="514"/>
      <c r="M1692" s="514"/>
      <c r="N1692" s="514"/>
    </row>
    <row r="1693" spans="3:14" x14ac:dyDescent="0.2">
      <c r="C1693" s="514"/>
      <c r="E1693" s="514"/>
      <c r="F1693" s="514"/>
      <c r="G1693" s="514"/>
      <c r="H1693" s="514"/>
      <c r="I1693" s="514"/>
      <c r="J1693" s="514"/>
      <c r="K1693" s="514"/>
      <c r="L1693" s="514"/>
      <c r="M1693" s="514"/>
      <c r="N1693" s="514"/>
    </row>
    <row r="1694" spans="3:14" x14ac:dyDescent="0.2">
      <c r="C1694" s="514"/>
      <c r="E1694" s="514"/>
      <c r="F1694" s="514"/>
      <c r="G1694" s="514"/>
      <c r="H1694" s="514"/>
      <c r="I1694" s="514"/>
      <c r="J1694" s="514"/>
      <c r="K1694" s="514"/>
      <c r="L1694" s="514"/>
      <c r="M1694" s="514"/>
      <c r="N1694" s="514"/>
    </row>
    <row r="1695" spans="3:14" x14ac:dyDescent="0.2">
      <c r="C1695" s="514"/>
      <c r="E1695" s="514"/>
      <c r="F1695" s="514"/>
      <c r="G1695" s="514"/>
      <c r="H1695" s="514"/>
      <c r="I1695" s="514"/>
      <c r="J1695" s="514"/>
      <c r="K1695" s="514"/>
      <c r="L1695" s="514"/>
      <c r="M1695" s="514"/>
      <c r="N1695" s="514"/>
    </row>
    <row r="1696" spans="3:14" x14ac:dyDescent="0.2">
      <c r="C1696" s="514"/>
      <c r="E1696" s="514"/>
      <c r="F1696" s="514"/>
      <c r="G1696" s="514"/>
      <c r="H1696" s="514"/>
      <c r="I1696" s="514"/>
      <c r="J1696" s="514"/>
      <c r="K1696" s="514"/>
      <c r="L1696" s="514"/>
      <c r="M1696" s="514"/>
      <c r="N1696" s="514"/>
    </row>
    <row r="1697" spans="3:14" x14ac:dyDescent="0.2">
      <c r="C1697" s="514"/>
      <c r="E1697" s="514"/>
      <c r="F1697" s="514"/>
      <c r="G1697" s="514"/>
      <c r="H1697" s="514"/>
      <c r="I1697" s="514"/>
      <c r="J1697" s="514"/>
      <c r="K1697" s="514"/>
      <c r="L1697" s="514"/>
      <c r="M1697" s="514"/>
      <c r="N1697" s="514"/>
    </row>
    <row r="1698" spans="3:14" x14ac:dyDescent="0.2">
      <c r="C1698" s="514"/>
      <c r="E1698" s="514"/>
      <c r="F1698" s="514"/>
      <c r="G1698" s="514"/>
      <c r="H1698" s="514"/>
      <c r="I1698" s="514"/>
      <c r="J1698" s="514"/>
      <c r="K1698" s="514"/>
      <c r="L1698" s="514"/>
      <c r="M1698" s="514"/>
      <c r="N1698" s="514"/>
    </row>
    <row r="1699" spans="3:14" x14ac:dyDescent="0.2">
      <c r="C1699" s="514"/>
      <c r="E1699" s="514"/>
      <c r="F1699" s="514"/>
      <c r="G1699" s="514"/>
      <c r="H1699" s="514"/>
      <c r="I1699" s="514"/>
      <c r="J1699" s="514"/>
      <c r="K1699" s="514"/>
      <c r="L1699" s="514"/>
      <c r="M1699" s="514"/>
      <c r="N1699" s="514"/>
    </row>
    <row r="1700" spans="3:14" x14ac:dyDescent="0.2">
      <c r="C1700" s="514"/>
      <c r="E1700" s="514"/>
      <c r="F1700" s="514"/>
      <c r="G1700" s="514"/>
      <c r="H1700" s="514"/>
      <c r="I1700" s="514"/>
      <c r="J1700" s="514"/>
      <c r="K1700" s="514"/>
      <c r="L1700" s="514"/>
      <c r="M1700" s="514"/>
      <c r="N1700" s="514"/>
    </row>
    <row r="1701" spans="3:14" x14ac:dyDescent="0.2">
      <c r="C1701" s="514"/>
      <c r="E1701" s="514"/>
      <c r="F1701" s="514"/>
      <c r="G1701" s="514"/>
      <c r="H1701" s="514"/>
      <c r="I1701" s="514"/>
      <c r="J1701" s="514"/>
      <c r="K1701" s="514"/>
      <c r="L1701" s="514"/>
      <c r="M1701" s="514"/>
      <c r="N1701" s="514"/>
    </row>
    <row r="1702" spans="3:14" x14ac:dyDescent="0.2">
      <c r="C1702" s="514"/>
      <c r="E1702" s="514"/>
      <c r="F1702" s="514"/>
      <c r="G1702" s="514"/>
      <c r="H1702" s="514"/>
      <c r="I1702" s="514"/>
      <c r="J1702" s="514"/>
      <c r="K1702" s="514"/>
      <c r="L1702" s="514"/>
      <c r="M1702" s="514"/>
      <c r="N1702" s="514"/>
    </row>
    <row r="1703" spans="3:14" x14ac:dyDescent="0.2">
      <c r="C1703" s="514"/>
      <c r="E1703" s="514"/>
      <c r="F1703" s="514"/>
      <c r="G1703" s="514"/>
      <c r="H1703" s="514"/>
      <c r="I1703" s="514"/>
      <c r="J1703" s="514"/>
      <c r="K1703" s="514"/>
      <c r="L1703" s="514"/>
      <c r="M1703" s="514"/>
      <c r="N1703" s="514"/>
    </row>
    <row r="1704" spans="3:14" x14ac:dyDescent="0.2">
      <c r="C1704" s="514"/>
      <c r="E1704" s="514"/>
      <c r="F1704" s="514"/>
      <c r="G1704" s="514"/>
      <c r="H1704" s="514"/>
      <c r="I1704" s="514"/>
      <c r="J1704" s="514"/>
      <c r="K1704" s="514"/>
      <c r="L1704" s="514"/>
      <c r="M1704" s="514"/>
      <c r="N1704" s="514"/>
    </row>
    <row r="1705" spans="3:14" x14ac:dyDescent="0.2">
      <c r="C1705" s="514"/>
      <c r="E1705" s="514"/>
      <c r="F1705" s="514"/>
      <c r="G1705" s="514"/>
      <c r="H1705" s="514"/>
      <c r="I1705" s="514"/>
      <c r="J1705" s="514"/>
      <c r="K1705" s="514"/>
      <c r="L1705" s="514"/>
      <c r="M1705" s="514"/>
      <c r="N1705" s="514"/>
    </row>
    <row r="1706" spans="3:14" x14ac:dyDescent="0.2">
      <c r="C1706" s="514"/>
      <c r="E1706" s="514"/>
      <c r="F1706" s="514"/>
      <c r="G1706" s="514"/>
      <c r="H1706" s="514"/>
      <c r="I1706" s="514"/>
      <c r="J1706" s="514"/>
      <c r="K1706" s="514"/>
      <c r="L1706" s="514"/>
      <c r="M1706" s="514"/>
      <c r="N1706" s="514"/>
    </row>
    <row r="1707" spans="3:14" x14ac:dyDescent="0.2">
      <c r="C1707" s="514"/>
      <c r="E1707" s="514"/>
      <c r="F1707" s="514"/>
      <c r="G1707" s="514"/>
      <c r="H1707" s="514"/>
      <c r="I1707" s="514"/>
      <c r="J1707" s="514"/>
      <c r="K1707" s="514"/>
      <c r="L1707" s="514"/>
      <c r="M1707" s="514"/>
      <c r="N1707" s="514"/>
    </row>
    <row r="1708" spans="3:14" x14ac:dyDescent="0.2">
      <c r="C1708" s="514"/>
      <c r="E1708" s="514"/>
      <c r="F1708" s="514"/>
      <c r="G1708" s="514"/>
      <c r="H1708" s="514"/>
      <c r="I1708" s="514"/>
      <c r="J1708" s="514"/>
      <c r="K1708" s="514"/>
      <c r="L1708" s="514"/>
      <c r="M1708" s="514"/>
      <c r="N1708" s="514"/>
    </row>
    <row r="1709" spans="3:14" x14ac:dyDescent="0.2">
      <c r="C1709" s="514"/>
      <c r="E1709" s="514"/>
      <c r="F1709" s="514"/>
      <c r="G1709" s="514"/>
      <c r="H1709" s="514"/>
      <c r="I1709" s="514"/>
      <c r="J1709" s="514"/>
      <c r="K1709" s="514"/>
      <c r="L1709" s="514"/>
      <c r="M1709" s="514"/>
      <c r="N1709" s="514"/>
    </row>
    <row r="1710" spans="3:14" x14ac:dyDescent="0.2">
      <c r="C1710" s="514"/>
      <c r="E1710" s="514"/>
      <c r="F1710" s="514"/>
      <c r="G1710" s="514"/>
      <c r="H1710" s="514"/>
      <c r="I1710" s="514"/>
      <c r="J1710" s="514"/>
      <c r="K1710" s="514"/>
      <c r="L1710" s="514"/>
      <c r="M1710" s="514"/>
      <c r="N1710" s="514"/>
    </row>
    <row r="1711" spans="3:14" x14ac:dyDescent="0.2">
      <c r="C1711" s="514"/>
      <c r="E1711" s="514"/>
      <c r="F1711" s="514"/>
      <c r="G1711" s="514"/>
      <c r="H1711" s="514"/>
      <c r="I1711" s="514"/>
      <c r="J1711" s="514"/>
      <c r="K1711" s="514"/>
      <c r="L1711" s="514"/>
      <c r="M1711" s="514"/>
      <c r="N1711" s="514"/>
    </row>
    <row r="1712" spans="3:14" x14ac:dyDescent="0.2">
      <c r="C1712" s="514"/>
      <c r="E1712" s="514"/>
      <c r="F1712" s="514"/>
      <c r="G1712" s="514"/>
      <c r="H1712" s="514"/>
      <c r="I1712" s="514"/>
      <c r="J1712" s="514"/>
      <c r="K1712" s="514"/>
      <c r="L1712" s="514"/>
      <c r="M1712" s="514"/>
      <c r="N1712" s="514"/>
    </row>
    <row r="1713" spans="3:14" x14ac:dyDescent="0.2">
      <c r="C1713" s="514"/>
      <c r="E1713" s="514"/>
      <c r="F1713" s="514"/>
      <c r="G1713" s="514"/>
      <c r="H1713" s="514"/>
      <c r="I1713" s="514"/>
      <c r="J1713" s="514"/>
      <c r="K1713" s="514"/>
      <c r="L1713" s="514"/>
      <c r="M1713" s="514"/>
      <c r="N1713" s="514"/>
    </row>
    <row r="1714" spans="3:14" x14ac:dyDescent="0.2">
      <c r="C1714" s="514"/>
      <c r="E1714" s="514"/>
      <c r="F1714" s="514"/>
      <c r="G1714" s="514"/>
      <c r="H1714" s="514"/>
      <c r="I1714" s="514"/>
      <c r="J1714" s="514"/>
      <c r="K1714" s="514"/>
      <c r="L1714" s="514"/>
      <c r="M1714" s="514"/>
      <c r="N1714" s="514"/>
    </row>
    <row r="1715" spans="3:14" x14ac:dyDescent="0.2">
      <c r="C1715" s="514"/>
      <c r="E1715" s="514"/>
      <c r="F1715" s="514"/>
      <c r="G1715" s="514"/>
      <c r="H1715" s="514"/>
      <c r="I1715" s="514"/>
      <c r="J1715" s="514"/>
      <c r="K1715" s="514"/>
      <c r="L1715" s="514"/>
      <c r="M1715" s="514"/>
      <c r="N1715" s="514"/>
    </row>
    <row r="1716" spans="3:14" x14ac:dyDescent="0.2">
      <c r="C1716" s="514"/>
      <c r="E1716" s="514"/>
      <c r="F1716" s="514"/>
      <c r="G1716" s="514"/>
      <c r="H1716" s="514"/>
      <c r="I1716" s="514"/>
      <c r="J1716" s="514"/>
      <c r="K1716" s="514"/>
      <c r="L1716" s="514"/>
      <c r="M1716" s="514"/>
      <c r="N1716" s="514"/>
    </row>
    <row r="1717" spans="3:14" x14ac:dyDescent="0.2">
      <c r="C1717" s="514"/>
      <c r="E1717" s="514"/>
      <c r="F1717" s="514"/>
      <c r="G1717" s="514"/>
      <c r="H1717" s="514"/>
      <c r="I1717" s="514"/>
      <c r="J1717" s="514"/>
      <c r="K1717" s="514"/>
      <c r="L1717" s="514"/>
      <c r="M1717" s="514"/>
      <c r="N1717" s="514"/>
    </row>
    <row r="1718" spans="3:14" x14ac:dyDescent="0.2">
      <c r="C1718" s="514"/>
      <c r="E1718" s="514"/>
      <c r="F1718" s="514"/>
      <c r="G1718" s="514"/>
      <c r="H1718" s="514"/>
      <c r="I1718" s="514"/>
      <c r="J1718" s="514"/>
      <c r="K1718" s="514"/>
      <c r="L1718" s="514"/>
      <c r="M1718" s="514"/>
      <c r="N1718" s="514"/>
    </row>
    <row r="1719" spans="3:14" x14ac:dyDescent="0.2">
      <c r="C1719" s="514"/>
      <c r="E1719" s="514"/>
      <c r="F1719" s="514"/>
      <c r="G1719" s="514"/>
      <c r="H1719" s="514"/>
      <c r="I1719" s="514"/>
      <c r="J1719" s="514"/>
      <c r="K1719" s="514"/>
      <c r="L1719" s="514"/>
      <c r="M1719" s="514"/>
      <c r="N1719" s="514"/>
    </row>
    <row r="1720" spans="3:14" x14ac:dyDescent="0.2">
      <c r="C1720" s="514"/>
      <c r="E1720" s="514"/>
      <c r="F1720" s="514"/>
      <c r="G1720" s="514"/>
      <c r="H1720" s="514"/>
      <c r="I1720" s="514"/>
      <c r="J1720" s="514"/>
      <c r="K1720" s="514"/>
      <c r="L1720" s="514"/>
      <c r="M1720" s="514"/>
      <c r="N1720" s="514"/>
    </row>
    <row r="1721" spans="3:14" x14ac:dyDescent="0.2">
      <c r="C1721" s="514"/>
      <c r="E1721" s="514"/>
      <c r="F1721" s="514"/>
      <c r="G1721" s="514"/>
      <c r="H1721" s="514"/>
      <c r="I1721" s="514"/>
      <c r="J1721" s="514"/>
      <c r="K1721" s="514"/>
      <c r="L1721" s="514"/>
      <c r="M1721" s="514"/>
      <c r="N1721" s="514"/>
    </row>
    <row r="1722" spans="3:14" x14ac:dyDescent="0.2">
      <c r="C1722" s="514"/>
      <c r="E1722" s="514"/>
      <c r="F1722" s="514"/>
      <c r="G1722" s="514"/>
      <c r="H1722" s="514"/>
      <c r="I1722" s="514"/>
      <c r="J1722" s="514"/>
      <c r="K1722" s="514"/>
      <c r="L1722" s="514"/>
      <c r="M1722" s="514"/>
      <c r="N1722" s="514"/>
    </row>
    <row r="1723" spans="3:14" x14ac:dyDescent="0.2">
      <c r="C1723" s="514"/>
      <c r="E1723" s="514"/>
      <c r="F1723" s="514"/>
      <c r="G1723" s="514"/>
      <c r="H1723" s="514"/>
      <c r="I1723" s="514"/>
      <c r="J1723" s="514"/>
      <c r="K1723" s="514"/>
      <c r="L1723" s="514"/>
      <c r="M1723" s="514"/>
      <c r="N1723" s="514"/>
    </row>
    <row r="1724" spans="3:14" x14ac:dyDescent="0.2">
      <c r="C1724" s="514"/>
      <c r="E1724" s="514"/>
      <c r="F1724" s="514"/>
      <c r="G1724" s="514"/>
      <c r="H1724" s="514"/>
      <c r="I1724" s="514"/>
      <c r="J1724" s="514"/>
      <c r="K1724" s="514"/>
      <c r="L1724" s="514"/>
      <c r="M1724" s="514"/>
      <c r="N1724" s="514"/>
    </row>
    <row r="1725" spans="3:14" x14ac:dyDescent="0.2">
      <c r="C1725" s="514"/>
      <c r="E1725" s="514"/>
      <c r="F1725" s="514"/>
      <c r="G1725" s="514"/>
      <c r="H1725" s="514"/>
      <c r="I1725" s="514"/>
      <c r="J1725" s="514"/>
      <c r="K1725" s="514"/>
      <c r="L1725" s="514"/>
      <c r="M1725" s="514"/>
      <c r="N1725" s="514"/>
    </row>
    <row r="1726" spans="3:14" x14ac:dyDescent="0.2">
      <c r="C1726" s="514"/>
      <c r="E1726" s="514"/>
      <c r="F1726" s="514"/>
      <c r="G1726" s="514"/>
      <c r="H1726" s="514"/>
      <c r="I1726" s="514"/>
      <c r="J1726" s="514"/>
      <c r="K1726" s="514"/>
      <c r="L1726" s="514"/>
      <c r="M1726" s="514"/>
      <c r="N1726" s="514"/>
    </row>
    <row r="1727" spans="3:14" x14ac:dyDescent="0.2">
      <c r="C1727" s="514"/>
      <c r="E1727" s="514"/>
      <c r="F1727" s="514"/>
      <c r="G1727" s="514"/>
      <c r="H1727" s="514"/>
      <c r="I1727" s="514"/>
      <c r="J1727" s="514"/>
      <c r="K1727" s="514"/>
      <c r="L1727" s="514"/>
      <c r="M1727" s="514"/>
      <c r="N1727" s="514"/>
    </row>
    <row r="1728" spans="3:14" x14ac:dyDescent="0.2">
      <c r="C1728" s="514"/>
      <c r="E1728" s="514"/>
      <c r="F1728" s="514"/>
      <c r="G1728" s="514"/>
      <c r="H1728" s="514"/>
      <c r="I1728" s="514"/>
      <c r="J1728" s="514"/>
      <c r="K1728" s="514"/>
      <c r="L1728" s="514"/>
      <c r="M1728" s="514"/>
      <c r="N1728" s="514"/>
    </row>
    <row r="1729" spans="3:14" x14ac:dyDescent="0.2">
      <c r="C1729" s="514"/>
      <c r="E1729" s="514"/>
      <c r="F1729" s="514"/>
      <c r="G1729" s="514"/>
      <c r="H1729" s="514"/>
      <c r="I1729" s="514"/>
      <c r="J1729" s="514"/>
      <c r="K1729" s="514"/>
      <c r="L1729" s="514"/>
      <c r="M1729" s="514"/>
      <c r="N1729" s="514"/>
    </row>
    <row r="1730" spans="3:14" x14ac:dyDescent="0.2">
      <c r="C1730" s="514"/>
      <c r="E1730" s="514"/>
      <c r="F1730" s="514"/>
      <c r="G1730" s="514"/>
      <c r="H1730" s="514"/>
      <c r="I1730" s="514"/>
      <c r="J1730" s="514"/>
      <c r="K1730" s="514"/>
      <c r="L1730" s="514"/>
      <c r="M1730" s="514"/>
      <c r="N1730" s="514"/>
    </row>
    <row r="1731" spans="3:14" x14ac:dyDescent="0.2">
      <c r="C1731" s="514"/>
      <c r="E1731" s="514"/>
      <c r="F1731" s="514"/>
      <c r="G1731" s="514"/>
      <c r="H1731" s="514"/>
      <c r="I1731" s="514"/>
      <c r="J1731" s="514"/>
      <c r="K1731" s="514"/>
      <c r="L1731" s="514"/>
      <c r="M1731" s="514"/>
      <c r="N1731" s="514"/>
    </row>
    <row r="1732" spans="3:14" x14ac:dyDescent="0.2">
      <c r="C1732" s="514"/>
      <c r="E1732" s="514"/>
      <c r="F1732" s="514"/>
      <c r="G1732" s="514"/>
      <c r="H1732" s="514"/>
      <c r="I1732" s="514"/>
      <c r="J1732" s="514"/>
      <c r="K1732" s="514"/>
      <c r="L1732" s="514"/>
      <c r="M1732" s="514"/>
      <c r="N1732" s="514"/>
    </row>
    <row r="1733" spans="3:14" x14ac:dyDescent="0.2">
      <c r="C1733" s="514"/>
      <c r="E1733" s="514"/>
      <c r="F1733" s="514"/>
      <c r="G1733" s="514"/>
      <c r="H1733" s="514"/>
      <c r="I1733" s="514"/>
      <c r="J1733" s="514"/>
      <c r="K1733" s="514"/>
      <c r="L1733" s="514"/>
      <c r="M1733" s="514"/>
      <c r="N1733" s="514"/>
    </row>
    <row r="1734" spans="3:14" x14ac:dyDescent="0.2">
      <c r="C1734" s="514"/>
      <c r="E1734" s="514"/>
      <c r="F1734" s="514"/>
      <c r="G1734" s="514"/>
      <c r="H1734" s="514"/>
      <c r="I1734" s="514"/>
      <c r="J1734" s="514"/>
      <c r="K1734" s="514"/>
      <c r="L1734" s="514"/>
      <c r="M1734" s="514"/>
      <c r="N1734" s="514"/>
    </row>
    <row r="1735" spans="3:14" x14ac:dyDescent="0.2">
      <c r="C1735" s="514"/>
      <c r="E1735" s="514"/>
      <c r="F1735" s="514"/>
      <c r="G1735" s="514"/>
      <c r="H1735" s="514"/>
      <c r="I1735" s="514"/>
      <c r="J1735" s="514"/>
      <c r="K1735" s="514"/>
      <c r="L1735" s="514"/>
      <c r="M1735" s="514"/>
      <c r="N1735" s="514"/>
    </row>
    <row r="1736" spans="3:14" x14ac:dyDescent="0.2">
      <c r="C1736" s="514"/>
      <c r="E1736" s="514"/>
      <c r="F1736" s="514"/>
      <c r="G1736" s="514"/>
      <c r="H1736" s="514"/>
      <c r="I1736" s="514"/>
      <c r="J1736" s="514"/>
      <c r="K1736" s="514"/>
      <c r="L1736" s="514"/>
      <c r="M1736" s="514"/>
      <c r="N1736" s="514"/>
    </row>
    <row r="1737" spans="3:14" x14ac:dyDescent="0.2">
      <c r="C1737" s="514"/>
      <c r="E1737" s="514"/>
      <c r="F1737" s="514"/>
      <c r="G1737" s="514"/>
      <c r="H1737" s="514"/>
      <c r="I1737" s="514"/>
      <c r="J1737" s="514"/>
      <c r="K1737" s="514"/>
      <c r="L1737" s="514"/>
      <c r="M1737" s="514"/>
      <c r="N1737" s="514"/>
    </row>
    <row r="1738" spans="3:14" x14ac:dyDescent="0.2">
      <c r="C1738" s="514"/>
      <c r="E1738" s="514"/>
      <c r="F1738" s="514"/>
      <c r="G1738" s="514"/>
      <c r="H1738" s="514"/>
      <c r="I1738" s="514"/>
      <c r="J1738" s="514"/>
      <c r="K1738" s="514"/>
      <c r="L1738" s="514"/>
      <c r="M1738" s="514"/>
      <c r="N1738" s="514"/>
    </row>
    <row r="1739" spans="3:14" x14ac:dyDescent="0.2">
      <c r="C1739" s="514"/>
      <c r="E1739" s="514"/>
      <c r="F1739" s="514"/>
      <c r="G1739" s="514"/>
      <c r="H1739" s="514"/>
      <c r="I1739" s="514"/>
      <c r="J1739" s="514"/>
      <c r="K1739" s="514"/>
      <c r="L1739" s="514"/>
      <c r="M1739" s="514"/>
      <c r="N1739" s="514"/>
    </row>
    <row r="1740" spans="3:14" x14ac:dyDescent="0.2">
      <c r="C1740" s="514"/>
      <c r="E1740" s="514"/>
      <c r="F1740" s="514"/>
      <c r="G1740" s="514"/>
      <c r="H1740" s="514"/>
      <c r="I1740" s="514"/>
      <c r="J1740" s="514"/>
      <c r="K1740" s="514"/>
      <c r="L1740" s="514"/>
      <c r="M1740" s="514"/>
      <c r="N1740" s="514"/>
    </row>
    <row r="1741" spans="3:14" x14ac:dyDescent="0.2">
      <c r="C1741" s="514"/>
      <c r="E1741" s="514"/>
      <c r="F1741" s="514"/>
      <c r="G1741" s="514"/>
      <c r="H1741" s="514"/>
      <c r="I1741" s="514"/>
      <c r="J1741" s="514"/>
      <c r="K1741" s="514"/>
      <c r="L1741" s="514"/>
      <c r="M1741" s="514"/>
      <c r="N1741" s="514"/>
    </row>
    <row r="1742" spans="3:14" x14ac:dyDescent="0.2">
      <c r="C1742" s="514"/>
      <c r="E1742" s="514"/>
      <c r="F1742" s="514"/>
      <c r="G1742" s="514"/>
      <c r="H1742" s="514"/>
      <c r="I1742" s="514"/>
      <c r="J1742" s="514"/>
      <c r="K1742" s="514"/>
      <c r="L1742" s="514"/>
      <c r="M1742" s="514"/>
      <c r="N1742" s="514"/>
    </row>
    <row r="1743" spans="3:14" x14ac:dyDescent="0.2">
      <c r="C1743" s="514"/>
      <c r="E1743" s="514"/>
      <c r="F1743" s="514"/>
      <c r="G1743" s="514"/>
      <c r="H1743" s="514"/>
      <c r="I1743" s="514"/>
      <c r="J1743" s="514"/>
      <c r="K1743" s="514"/>
      <c r="L1743" s="514"/>
      <c r="M1743" s="514"/>
      <c r="N1743" s="514"/>
    </row>
    <row r="1744" spans="3:14" x14ac:dyDescent="0.2">
      <c r="C1744" s="514"/>
      <c r="E1744" s="514"/>
      <c r="F1744" s="514"/>
      <c r="G1744" s="514"/>
      <c r="H1744" s="514"/>
      <c r="I1744" s="514"/>
      <c r="J1744" s="514"/>
      <c r="K1744" s="514"/>
      <c r="L1744" s="514"/>
      <c r="M1744" s="514"/>
      <c r="N1744" s="514"/>
    </row>
    <row r="1745" spans="3:14" x14ac:dyDescent="0.2">
      <c r="C1745" s="514"/>
      <c r="E1745" s="514"/>
      <c r="F1745" s="514"/>
      <c r="G1745" s="514"/>
      <c r="H1745" s="514"/>
      <c r="I1745" s="514"/>
      <c r="J1745" s="514"/>
      <c r="K1745" s="514"/>
      <c r="L1745" s="514"/>
      <c r="M1745" s="514"/>
      <c r="N1745" s="514"/>
    </row>
    <row r="1746" spans="3:14" x14ac:dyDescent="0.2">
      <c r="C1746" s="514"/>
      <c r="E1746" s="514"/>
      <c r="F1746" s="514"/>
      <c r="G1746" s="514"/>
      <c r="H1746" s="514"/>
      <c r="I1746" s="514"/>
      <c r="J1746" s="514"/>
      <c r="K1746" s="514"/>
      <c r="L1746" s="514"/>
      <c r="M1746" s="514"/>
      <c r="N1746" s="514"/>
    </row>
    <row r="1747" spans="3:14" x14ac:dyDescent="0.2">
      <c r="C1747" s="514"/>
      <c r="E1747" s="514"/>
      <c r="F1747" s="514"/>
      <c r="G1747" s="514"/>
      <c r="H1747" s="514"/>
      <c r="I1747" s="514"/>
      <c r="J1747" s="514"/>
      <c r="K1747" s="514"/>
      <c r="L1747" s="514"/>
      <c r="M1747" s="514"/>
      <c r="N1747" s="514"/>
    </row>
    <row r="1748" spans="3:14" x14ac:dyDescent="0.2">
      <c r="C1748" s="514"/>
      <c r="E1748" s="514"/>
      <c r="F1748" s="514"/>
      <c r="G1748" s="514"/>
      <c r="H1748" s="514"/>
      <c r="I1748" s="514"/>
      <c r="J1748" s="514"/>
      <c r="K1748" s="514"/>
      <c r="L1748" s="514"/>
      <c r="M1748" s="514"/>
      <c r="N1748" s="514"/>
    </row>
    <row r="1749" spans="3:14" x14ac:dyDescent="0.2">
      <c r="C1749" s="514"/>
      <c r="E1749" s="514"/>
      <c r="F1749" s="514"/>
      <c r="G1749" s="514"/>
      <c r="H1749" s="514"/>
      <c r="I1749" s="514"/>
      <c r="J1749" s="514"/>
      <c r="K1749" s="514"/>
      <c r="L1749" s="514"/>
      <c r="M1749" s="514"/>
      <c r="N1749" s="514"/>
    </row>
    <row r="1750" spans="3:14" x14ac:dyDescent="0.2">
      <c r="C1750" s="514"/>
      <c r="E1750" s="514"/>
      <c r="F1750" s="514"/>
      <c r="G1750" s="514"/>
      <c r="H1750" s="514"/>
      <c r="I1750" s="514"/>
      <c r="J1750" s="514"/>
      <c r="K1750" s="514"/>
      <c r="L1750" s="514"/>
      <c r="M1750" s="514"/>
      <c r="N1750" s="514"/>
    </row>
    <row r="1751" spans="3:14" x14ac:dyDescent="0.2">
      <c r="C1751" s="514"/>
      <c r="E1751" s="514"/>
      <c r="F1751" s="514"/>
      <c r="G1751" s="514"/>
      <c r="H1751" s="514"/>
      <c r="I1751" s="514"/>
      <c r="J1751" s="514"/>
      <c r="K1751" s="514"/>
      <c r="L1751" s="514"/>
      <c r="M1751" s="514"/>
      <c r="N1751" s="514"/>
    </row>
    <row r="1752" spans="3:14" x14ac:dyDescent="0.2">
      <c r="C1752" s="514"/>
      <c r="E1752" s="514"/>
      <c r="F1752" s="514"/>
      <c r="G1752" s="514"/>
      <c r="H1752" s="514"/>
      <c r="I1752" s="514"/>
      <c r="J1752" s="514"/>
      <c r="K1752" s="514"/>
      <c r="L1752" s="514"/>
      <c r="M1752" s="514"/>
      <c r="N1752" s="514"/>
    </row>
    <row r="1753" spans="3:14" x14ac:dyDescent="0.2">
      <c r="C1753" s="514"/>
      <c r="E1753" s="514"/>
      <c r="F1753" s="514"/>
      <c r="G1753" s="514"/>
      <c r="H1753" s="514"/>
      <c r="I1753" s="514"/>
      <c r="J1753" s="514"/>
      <c r="K1753" s="514"/>
      <c r="L1753" s="514"/>
      <c r="M1753" s="514"/>
      <c r="N1753" s="514"/>
    </row>
    <row r="1754" spans="3:14" x14ac:dyDescent="0.2">
      <c r="C1754" s="514"/>
      <c r="E1754" s="514"/>
      <c r="F1754" s="514"/>
      <c r="G1754" s="514"/>
      <c r="H1754" s="514"/>
      <c r="I1754" s="514"/>
      <c r="J1754" s="514"/>
      <c r="K1754" s="514"/>
      <c r="L1754" s="514"/>
      <c r="M1754" s="514"/>
      <c r="N1754" s="514"/>
    </row>
    <row r="1755" spans="3:14" x14ac:dyDescent="0.2">
      <c r="C1755" s="514"/>
      <c r="E1755" s="514"/>
      <c r="F1755" s="514"/>
      <c r="G1755" s="514"/>
      <c r="H1755" s="514"/>
      <c r="I1755" s="514"/>
      <c r="J1755" s="514"/>
      <c r="K1755" s="514"/>
      <c r="L1755" s="514"/>
      <c r="M1755" s="514"/>
      <c r="N1755" s="514"/>
    </row>
    <row r="1756" spans="3:14" x14ac:dyDescent="0.2">
      <c r="C1756" s="514"/>
      <c r="E1756" s="514"/>
      <c r="F1756" s="514"/>
      <c r="G1756" s="514"/>
      <c r="H1756" s="514"/>
      <c r="I1756" s="514"/>
      <c r="J1756" s="514"/>
      <c r="K1756" s="514"/>
      <c r="L1756" s="514"/>
      <c r="M1756" s="514"/>
      <c r="N1756" s="514"/>
    </row>
    <row r="1757" spans="3:14" x14ac:dyDescent="0.2">
      <c r="C1757" s="514"/>
      <c r="E1757" s="514"/>
      <c r="F1757" s="514"/>
      <c r="G1757" s="514"/>
      <c r="H1757" s="514"/>
      <c r="I1757" s="514"/>
      <c r="J1757" s="514"/>
      <c r="K1757" s="514"/>
      <c r="L1757" s="514"/>
      <c r="M1757" s="514"/>
      <c r="N1757" s="514"/>
    </row>
    <row r="1758" spans="3:14" x14ac:dyDescent="0.2">
      <c r="C1758" s="514"/>
      <c r="E1758" s="514"/>
      <c r="F1758" s="514"/>
      <c r="G1758" s="514"/>
      <c r="H1758" s="514"/>
      <c r="I1758" s="514"/>
      <c r="J1758" s="514"/>
      <c r="K1758" s="514"/>
      <c r="L1758" s="514"/>
      <c r="M1758" s="514"/>
      <c r="N1758" s="514"/>
    </row>
    <row r="1759" spans="3:14" x14ac:dyDescent="0.2">
      <c r="C1759" s="514"/>
      <c r="E1759" s="514"/>
      <c r="F1759" s="514"/>
      <c r="G1759" s="514"/>
      <c r="H1759" s="514"/>
      <c r="I1759" s="514"/>
      <c r="J1759" s="514"/>
      <c r="K1759" s="514"/>
      <c r="L1759" s="514"/>
      <c r="M1759" s="514"/>
      <c r="N1759" s="514"/>
    </row>
    <row r="1760" spans="3:14" x14ac:dyDescent="0.2">
      <c r="C1760" s="514"/>
      <c r="E1760" s="514"/>
      <c r="F1760" s="514"/>
      <c r="G1760" s="514"/>
      <c r="H1760" s="514"/>
      <c r="I1760" s="514"/>
      <c r="J1760" s="514"/>
      <c r="K1760" s="514"/>
      <c r="L1760" s="514"/>
      <c r="M1760" s="514"/>
      <c r="N1760" s="514"/>
    </row>
    <row r="1761" spans="3:14" x14ac:dyDescent="0.2">
      <c r="C1761" s="514"/>
      <c r="E1761" s="514"/>
      <c r="F1761" s="514"/>
      <c r="G1761" s="514"/>
      <c r="H1761" s="514"/>
      <c r="I1761" s="514"/>
      <c r="J1761" s="514"/>
      <c r="K1761" s="514"/>
      <c r="L1761" s="514"/>
      <c r="M1761" s="514"/>
      <c r="N1761" s="514"/>
    </row>
    <row r="1762" spans="3:14" x14ac:dyDescent="0.2">
      <c r="C1762" s="514"/>
      <c r="E1762" s="514"/>
      <c r="F1762" s="514"/>
      <c r="G1762" s="514"/>
      <c r="H1762" s="514"/>
      <c r="I1762" s="514"/>
      <c r="J1762" s="514"/>
      <c r="K1762" s="514"/>
      <c r="L1762" s="514"/>
      <c r="M1762" s="514"/>
      <c r="N1762" s="514"/>
    </row>
    <row r="1763" spans="3:14" x14ac:dyDescent="0.2">
      <c r="C1763" s="514"/>
      <c r="E1763" s="514"/>
      <c r="F1763" s="514"/>
      <c r="G1763" s="514"/>
      <c r="H1763" s="514"/>
      <c r="I1763" s="514"/>
      <c r="J1763" s="514"/>
      <c r="K1763" s="514"/>
      <c r="L1763" s="514"/>
      <c r="M1763" s="514"/>
      <c r="N1763" s="514"/>
    </row>
    <row r="1764" spans="3:14" x14ac:dyDescent="0.2">
      <c r="C1764" s="514"/>
      <c r="E1764" s="514"/>
      <c r="F1764" s="514"/>
      <c r="G1764" s="514"/>
      <c r="H1764" s="514"/>
      <c r="I1764" s="514"/>
      <c r="J1764" s="514"/>
      <c r="K1764" s="514"/>
      <c r="L1764" s="514"/>
      <c r="M1764" s="514"/>
      <c r="N1764" s="514"/>
    </row>
    <row r="1765" spans="3:14" x14ac:dyDescent="0.2">
      <c r="C1765" s="514"/>
      <c r="E1765" s="514"/>
      <c r="F1765" s="514"/>
      <c r="G1765" s="514"/>
      <c r="H1765" s="514"/>
      <c r="I1765" s="514"/>
      <c r="J1765" s="514"/>
      <c r="K1765" s="514"/>
      <c r="L1765" s="514"/>
      <c r="M1765" s="514"/>
      <c r="N1765" s="514"/>
    </row>
    <row r="1766" spans="3:14" x14ac:dyDescent="0.2">
      <c r="C1766" s="514"/>
      <c r="E1766" s="514"/>
      <c r="F1766" s="514"/>
      <c r="G1766" s="514"/>
      <c r="H1766" s="514"/>
      <c r="I1766" s="514"/>
      <c r="J1766" s="514"/>
      <c r="K1766" s="514"/>
      <c r="L1766" s="514"/>
      <c r="M1766" s="514"/>
      <c r="N1766" s="514"/>
    </row>
    <row r="1767" spans="3:14" x14ac:dyDescent="0.2">
      <c r="C1767" s="514"/>
      <c r="E1767" s="514"/>
      <c r="F1767" s="514"/>
      <c r="G1767" s="514"/>
      <c r="H1767" s="514"/>
      <c r="I1767" s="514"/>
      <c r="J1767" s="514"/>
      <c r="K1767" s="514"/>
      <c r="L1767" s="514"/>
      <c r="M1767" s="514"/>
      <c r="N1767" s="514"/>
    </row>
    <row r="1768" spans="3:14" x14ac:dyDescent="0.2">
      <c r="C1768" s="514"/>
      <c r="E1768" s="514"/>
      <c r="F1768" s="514"/>
      <c r="G1768" s="514"/>
      <c r="H1768" s="514"/>
      <c r="I1768" s="514"/>
      <c r="J1768" s="514"/>
      <c r="K1768" s="514"/>
      <c r="L1768" s="514"/>
      <c r="M1768" s="514"/>
      <c r="N1768" s="514"/>
    </row>
    <row r="1769" spans="3:14" x14ac:dyDescent="0.2">
      <c r="C1769" s="514"/>
      <c r="E1769" s="514"/>
      <c r="F1769" s="514"/>
      <c r="G1769" s="514"/>
      <c r="H1769" s="514"/>
      <c r="I1769" s="514"/>
      <c r="J1769" s="514"/>
      <c r="K1769" s="514"/>
      <c r="L1769" s="514"/>
      <c r="M1769" s="514"/>
      <c r="N1769" s="514"/>
    </row>
    <row r="1770" spans="3:14" x14ac:dyDescent="0.2">
      <c r="C1770" s="514"/>
      <c r="E1770" s="514"/>
      <c r="F1770" s="514"/>
      <c r="G1770" s="514"/>
      <c r="H1770" s="514"/>
      <c r="I1770" s="514"/>
      <c r="J1770" s="514"/>
      <c r="K1770" s="514"/>
      <c r="L1770" s="514"/>
      <c r="M1770" s="514"/>
      <c r="N1770" s="514"/>
    </row>
    <row r="1771" spans="3:14" x14ac:dyDescent="0.2">
      <c r="C1771" s="514"/>
      <c r="E1771" s="514"/>
      <c r="F1771" s="514"/>
      <c r="G1771" s="514"/>
      <c r="H1771" s="514"/>
      <c r="I1771" s="514"/>
      <c r="J1771" s="514"/>
      <c r="K1771" s="514"/>
      <c r="L1771" s="514"/>
      <c r="M1771" s="514"/>
      <c r="N1771" s="514"/>
    </row>
    <row r="1772" spans="3:14" x14ac:dyDescent="0.2">
      <c r="C1772" s="514"/>
      <c r="E1772" s="514"/>
      <c r="F1772" s="514"/>
      <c r="G1772" s="514"/>
      <c r="H1772" s="514"/>
      <c r="I1772" s="514"/>
      <c r="J1772" s="514"/>
      <c r="K1772" s="514"/>
      <c r="L1772" s="514"/>
      <c r="M1772" s="514"/>
      <c r="N1772" s="514"/>
    </row>
    <row r="1773" spans="3:14" x14ac:dyDescent="0.2">
      <c r="C1773" s="514"/>
      <c r="E1773" s="514"/>
      <c r="F1773" s="514"/>
      <c r="G1773" s="514"/>
      <c r="H1773" s="514"/>
      <c r="I1773" s="514"/>
      <c r="J1773" s="514"/>
      <c r="K1773" s="514"/>
      <c r="L1773" s="514"/>
      <c r="M1773" s="514"/>
      <c r="N1773" s="514"/>
    </row>
    <row r="1774" spans="3:14" x14ac:dyDescent="0.2">
      <c r="C1774" s="514"/>
      <c r="E1774" s="514"/>
      <c r="F1774" s="514"/>
      <c r="G1774" s="514"/>
      <c r="H1774" s="514"/>
      <c r="I1774" s="514"/>
      <c r="J1774" s="514"/>
      <c r="K1774" s="514"/>
      <c r="L1774" s="514"/>
      <c r="M1774" s="514"/>
      <c r="N1774" s="514"/>
    </row>
    <row r="1775" spans="3:14" x14ac:dyDescent="0.2">
      <c r="C1775" s="514"/>
      <c r="E1775" s="514"/>
      <c r="F1775" s="514"/>
      <c r="G1775" s="514"/>
      <c r="H1775" s="514"/>
      <c r="I1775" s="514"/>
      <c r="J1775" s="514"/>
      <c r="K1775" s="514"/>
      <c r="L1775" s="514"/>
      <c r="M1775" s="514"/>
      <c r="N1775" s="514"/>
    </row>
    <row r="1776" spans="3:14" x14ac:dyDescent="0.2">
      <c r="C1776" s="514"/>
      <c r="E1776" s="514"/>
      <c r="F1776" s="514"/>
      <c r="G1776" s="514"/>
      <c r="H1776" s="514"/>
      <c r="I1776" s="514"/>
      <c r="J1776" s="514"/>
      <c r="K1776" s="514"/>
      <c r="L1776" s="514"/>
      <c r="M1776" s="514"/>
      <c r="N1776" s="514"/>
    </row>
    <row r="1777" spans="3:14" x14ac:dyDescent="0.2">
      <c r="C1777" s="514"/>
      <c r="E1777" s="514"/>
      <c r="F1777" s="514"/>
      <c r="G1777" s="514"/>
      <c r="H1777" s="514"/>
      <c r="I1777" s="514"/>
      <c r="J1777" s="514"/>
      <c r="K1777" s="514"/>
      <c r="L1777" s="514"/>
      <c r="M1777" s="514"/>
      <c r="N1777" s="514"/>
    </row>
    <row r="1778" spans="3:14" x14ac:dyDescent="0.2">
      <c r="C1778" s="514"/>
      <c r="E1778" s="514"/>
      <c r="F1778" s="514"/>
      <c r="G1778" s="514"/>
      <c r="H1778" s="514"/>
      <c r="I1778" s="514"/>
      <c r="J1778" s="514"/>
      <c r="K1778" s="514"/>
      <c r="L1778" s="514"/>
      <c r="M1778" s="514"/>
      <c r="N1778" s="514"/>
    </row>
    <row r="1779" spans="3:14" x14ac:dyDescent="0.2">
      <c r="C1779" s="514"/>
      <c r="E1779" s="514"/>
      <c r="F1779" s="514"/>
      <c r="G1779" s="514"/>
      <c r="H1779" s="514"/>
      <c r="I1779" s="514"/>
      <c r="J1779" s="514"/>
      <c r="K1779" s="514"/>
      <c r="L1779" s="514"/>
      <c r="M1779" s="514"/>
      <c r="N1779" s="514"/>
    </row>
    <row r="1780" spans="3:14" x14ac:dyDescent="0.2">
      <c r="C1780" s="514"/>
      <c r="E1780" s="514"/>
      <c r="F1780" s="514"/>
      <c r="G1780" s="514"/>
      <c r="H1780" s="514"/>
      <c r="I1780" s="514"/>
      <c r="J1780" s="514"/>
      <c r="K1780" s="514"/>
      <c r="L1780" s="514"/>
      <c r="M1780" s="514"/>
      <c r="N1780" s="514"/>
    </row>
    <row r="1781" spans="3:14" x14ac:dyDescent="0.2">
      <c r="C1781" s="514"/>
      <c r="E1781" s="514"/>
      <c r="F1781" s="514"/>
      <c r="G1781" s="514"/>
      <c r="H1781" s="514"/>
      <c r="I1781" s="514"/>
      <c r="J1781" s="514"/>
      <c r="K1781" s="514"/>
      <c r="L1781" s="514"/>
      <c r="M1781" s="514"/>
      <c r="N1781" s="514"/>
    </row>
    <row r="1782" spans="3:14" x14ac:dyDescent="0.2">
      <c r="C1782" s="514"/>
      <c r="E1782" s="514"/>
      <c r="F1782" s="514"/>
      <c r="G1782" s="514"/>
      <c r="H1782" s="514"/>
      <c r="I1782" s="514"/>
      <c r="J1782" s="514"/>
      <c r="K1782" s="514"/>
      <c r="L1782" s="514"/>
      <c r="M1782" s="514"/>
      <c r="N1782" s="514"/>
    </row>
    <row r="1783" spans="3:14" x14ac:dyDescent="0.2">
      <c r="C1783" s="514"/>
      <c r="E1783" s="514"/>
      <c r="F1783" s="514"/>
      <c r="G1783" s="514"/>
      <c r="H1783" s="514"/>
      <c r="I1783" s="514"/>
      <c r="J1783" s="514"/>
      <c r="K1783" s="514"/>
      <c r="L1783" s="514"/>
      <c r="M1783" s="514"/>
      <c r="N1783" s="514"/>
    </row>
    <row r="1784" spans="3:14" x14ac:dyDescent="0.2">
      <c r="C1784" s="514"/>
      <c r="E1784" s="514"/>
      <c r="F1784" s="514"/>
      <c r="G1784" s="514"/>
      <c r="H1784" s="514"/>
      <c r="I1784" s="514"/>
      <c r="J1784" s="514"/>
      <c r="K1784" s="514"/>
      <c r="L1784" s="514"/>
      <c r="M1784" s="514"/>
      <c r="N1784" s="514"/>
    </row>
    <row r="1785" spans="3:14" x14ac:dyDescent="0.2">
      <c r="C1785" s="514"/>
      <c r="E1785" s="514"/>
      <c r="F1785" s="514"/>
      <c r="G1785" s="514"/>
      <c r="H1785" s="514"/>
      <c r="I1785" s="514"/>
      <c r="J1785" s="514"/>
      <c r="K1785" s="514"/>
      <c r="L1785" s="514"/>
      <c r="M1785" s="514"/>
      <c r="N1785" s="514"/>
    </row>
    <row r="1786" spans="3:14" x14ac:dyDescent="0.2">
      <c r="C1786" s="514"/>
      <c r="E1786" s="514"/>
      <c r="F1786" s="514"/>
      <c r="G1786" s="514"/>
      <c r="H1786" s="514"/>
      <c r="I1786" s="514"/>
      <c r="J1786" s="514"/>
      <c r="K1786" s="514"/>
      <c r="L1786" s="514"/>
      <c r="M1786" s="514"/>
      <c r="N1786" s="514"/>
    </row>
    <row r="1787" spans="3:14" x14ac:dyDescent="0.2">
      <c r="C1787" s="514"/>
      <c r="E1787" s="514"/>
      <c r="F1787" s="514"/>
      <c r="G1787" s="514"/>
      <c r="H1787" s="514"/>
      <c r="I1787" s="514"/>
      <c r="J1787" s="514"/>
      <c r="K1787" s="514"/>
      <c r="L1787" s="514"/>
      <c r="M1787" s="514"/>
      <c r="N1787" s="514"/>
    </row>
    <row r="1788" spans="3:14" x14ac:dyDescent="0.2">
      <c r="C1788" s="514"/>
      <c r="E1788" s="514"/>
      <c r="F1788" s="514"/>
      <c r="G1788" s="514"/>
      <c r="H1788" s="514"/>
      <c r="I1788" s="514"/>
      <c r="J1788" s="514"/>
      <c r="K1788" s="514"/>
      <c r="L1788" s="514"/>
      <c r="M1788" s="514"/>
      <c r="N1788" s="514"/>
    </row>
    <row r="1789" spans="3:14" x14ac:dyDescent="0.2">
      <c r="C1789" s="514"/>
      <c r="E1789" s="514"/>
      <c r="F1789" s="514"/>
      <c r="G1789" s="514"/>
      <c r="H1789" s="514"/>
      <c r="I1789" s="514"/>
      <c r="J1789" s="514"/>
      <c r="K1789" s="514"/>
      <c r="L1789" s="514"/>
      <c r="M1789" s="514"/>
      <c r="N1789" s="514"/>
    </row>
    <row r="1790" spans="3:14" x14ac:dyDescent="0.2">
      <c r="C1790" s="514"/>
      <c r="E1790" s="514"/>
      <c r="F1790" s="514"/>
      <c r="G1790" s="514"/>
      <c r="H1790" s="514"/>
      <c r="I1790" s="514"/>
      <c r="J1790" s="514"/>
      <c r="K1790" s="514"/>
      <c r="L1790" s="514"/>
      <c r="M1790" s="514"/>
      <c r="N1790" s="514"/>
    </row>
    <row r="1791" spans="3:14" x14ac:dyDescent="0.2">
      <c r="C1791" s="514"/>
      <c r="E1791" s="514"/>
      <c r="F1791" s="514"/>
      <c r="G1791" s="514"/>
      <c r="H1791" s="514"/>
      <c r="I1791" s="514"/>
      <c r="J1791" s="514"/>
      <c r="K1791" s="514"/>
      <c r="L1791" s="514"/>
      <c r="M1791" s="514"/>
      <c r="N1791" s="514"/>
    </row>
    <row r="1792" spans="3:14" x14ac:dyDescent="0.2">
      <c r="C1792" s="514"/>
      <c r="E1792" s="514"/>
      <c r="F1792" s="514"/>
      <c r="G1792" s="514"/>
      <c r="H1792" s="514"/>
      <c r="I1792" s="514"/>
      <c r="J1792" s="514"/>
      <c r="K1792" s="514"/>
      <c r="L1792" s="514"/>
      <c r="M1792" s="514"/>
      <c r="N1792" s="514"/>
    </row>
    <row r="1793" spans="3:14" x14ac:dyDescent="0.2">
      <c r="C1793" s="514"/>
      <c r="E1793" s="514"/>
      <c r="F1793" s="514"/>
      <c r="G1793" s="514"/>
      <c r="H1793" s="514"/>
      <c r="I1793" s="514"/>
      <c r="J1793" s="514"/>
      <c r="K1793" s="514"/>
      <c r="L1793" s="514"/>
      <c r="M1793" s="514"/>
      <c r="N1793" s="514"/>
    </row>
    <row r="1794" spans="3:14" x14ac:dyDescent="0.2">
      <c r="C1794" s="514"/>
      <c r="E1794" s="514"/>
      <c r="F1794" s="514"/>
      <c r="G1794" s="514"/>
      <c r="H1794" s="514"/>
      <c r="I1794" s="514"/>
      <c r="J1794" s="514"/>
      <c r="K1794" s="514"/>
      <c r="L1794" s="514"/>
      <c r="M1794" s="514"/>
      <c r="N1794" s="514"/>
    </row>
    <row r="1795" spans="3:14" x14ac:dyDescent="0.2">
      <c r="C1795" s="514"/>
      <c r="E1795" s="514"/>
      <c r="F1795" s="514"/>
      <c r="G1795" s="514"/>
      <c r="H1795" s="514"/>
      <c r="I1795" s="514"/>
      <c r="J1795" s="514"/>
      <c r="K1795" s="514"/>
      <c r="L1795" s="514"/>
      <c r="M1795" s="514"/>
      <c r="N1795" s="514"/>
    </row>
    <row r="1796" spans="3:14" x14ac:dyDescent="0.2">
      <c r="C1796" s="514"/>
      <c r="E1796" s="514"/>
      <c r="F1796" s="514"/>
      <c r="G1796" s="514"/>
      <c r="H1796" s="514"/>
      <c r="I1796" s="514"/>
      <c r="J1796" s="514"/>
      <c r="K1796" s="514"/>
      <c r="L1796" s="514"/>
      <c r="M1796" s="514"/>
      <c r="N1796" s="514"/>
    </row>
    <row r="1797" spans="3:14" x14ac:dyDescent="0.2">
      <c r="C1797" s="514"/>
      <c r="E1797" s="514"/>
      <c r="F1797" s="514"/>
      <c r="G1797" s="514"/>
      <c r="H1797" s="514"/>
      <c r="I1797" s="514"/>
      <c r="J1797" s="514"/>
      <c r="K1797" s="514"/>
      <c r="L1797" s="514"/>
      <c r="M1797" s="514"/>
      <c r="N1797" s="514"/>
    </row>
    <row r="1798" spans="3:14" x14ac:dyDescent="0.2">
      <c r="C1798" s="514"/>
      <c r="E1798" s="514"/>
      <c r="F1798" s="514"/>
      <c r="G1798" s="514"/>
      <c r="H1798" s="514"/>
      <c r="I1798" s="514"/>
      <c r="J1798" s="514"/>
      <c r="K1798" s="514"/>
      <c r="L1798" s="514"/>
      <c r="M1798" s="514"/>
      <c r="N1798" s="514"/>
    </row>
    <row r="1799" spans="3:14" x14ac:dyDescent="0.2">
      <c r="C1799" s="514"/>
      <c r="E1799" s="514"/>
      <c r="F1799" s="514"/>
      <c r="G1799" s="514"/>
      <c r="H1799" s="514"/>
      <c r="I1799" s="514"/>
      <c r="J1799" s="514"/>
      <c r="K1799" s="514"/>
      <c r="L1799" s="514"/>
      <c r="M1799" s="514"/>
      <c r="N1799" s="514"/>
    </row>
    <row r="1800" spans="3:14" x14ac:dyDescent="0.2">
      <c r="C1800" s="514"/>
      <c r="E1800" s="514"/>
      <c r="F1800" s="514"/>
      <c r="G1800" s="514"/>
      <c r="H1800" s="514"/>
      <c r="I1800" s="514"/>
      <c r="J1800" s="514"/>
      <c r="K1800" s="514"/>
      <c r="L1800" s="514"/>
      <c r="M1800" s="514"/>
      <c r="N1800" s="514"/>
    </row>
    <row r="1801" spans="3:14" x14ac:dyDescent="0.2">
      <c r="C1801" s="514"/>
      <c r="E1801" s="514"/>
      <c r="F1801" s="514"/>
      <c r="G1801" s="514"/>
      <c r="H1801" s="514"/>
      <c r="I1801" s="514"/>
      <c r="J1801" s="514"/>
      <c r="K1801" s="514"/>
      <c r="L1801" s="514"/>
      <c r="M1801" s="514"/>
      <c r="N1801" s="514"/>
    </row>
    <row r="1802" spans="3:14" x14ac:dyDescent="0.2">
      <c r="C1802" s="514"/>
      <c r="E1802" s="514"/>
      <c r="F1802" s="514"/>
      <c r="G1802" s="514"/>
      <c r="H1802" s="514"/>
      <c r="I1802" s="514"/>
      <c r="J1802" s="514"/>
      <c r="K1802" s="514"/>
      <c r="L1802" s="514"/>
      <c r="M1802" s="514"/>
      <c r="N1802" s="514"/>
    </row>
    <row r="1803" spans="3:14" x14ac:dyDescent="0.2">
      <c r="C1803" s="514"/>
      <c r="E1803" s="514"/>
      <c r="F1803" s="514"/>
      <c r="G1803" s="514"/>
      <c r="H1803" s="514"/>
      <c r="I1803" s="514"/>
      <c r="J1803" s="514"/>
      <c r="K1803" s="514"/>
      <c r="L1803" s="514"/>
      <c r="M1803" s="514"/>
      <c r="N1803" s="514"/>
    </row>
    <row r="1804" spans="3:14" x14ac:dyDescent="0.2">
      <c r="C1804" s="514"/>
      <c r="E1804" s="514"/>
      <c r="F1804" s="514"/>
      <c r="G1804" s="514"/>
      <c r="H1804" s="514"/>
      <c r="I1804" s="514"/>
      <c r="J1804" s="514"/>
      <c r="K1804" s="514"/>
      <c r="L1804" s="514"/>
      <c r="M1804" s="514"/>
      <c r="N1804" s="514"/>
    </row>
    <row r="1805" spans="3:14" x14ac:dyDescent="0.2">
      <c r="C1805" s="514"/>
      <c r="E1805" s="514"/>
      <c r="F1805" s="514"/>
      <c r="G1805" s="514"/>
      <c r="H1805" s="514"/>
      <c r="I1805" s="514"/>
      <c r="J1805" s="514"/>
      <c r="K1805" s="514"/>
      <c r="L1805" s="514"/>
      <c r="M1805" s="514"/>
      <c r="N1805" s="514"/>
    </row>
    <row r="1806" spans="3:14" x14ac:dyDescent="0.2">
      <c r="C1806" s="514"/>
      <c r="E1806" s="514"/>
      <c r="F1806" s="514"/>
      <c r="G1806" s="514"/>
      <c r="H1806" s="514"/>
      <c r="I1806" s="514"/>
      <c r="J1806" s="514"/>
      <c r="K1806" s="514"/>
      <c r="L1806" s="514"/>
      <c r="M1806" s="514"/>
      <c r="N1806" s="514"/>
    </row>
    <row r="1807" spans="3:14" x14ac:dyDescent="0.2">
      <c r="C1807" s="514"/>
      <c r="E1807" s="514"/>
      <c r="F1807" s="514"/>
      <c r="G1807" s="514"/>
      <c r="H1807" s="514"/>
      <c r="I1807" s="514"/>
      <c r="J1807" s="514"/>
      <c r="K1807" s="514"/>
      <c r="L1807" s="514"/>
      <c r="M1807" s="514"/>
      <c r="N1807" s="514"/>
    </row>
    <row r="1808" spans="3:14" x14ac:dyDescent="0.2">
      <c r="C1808" s="514"/>
      <c r="E1808" s="514"/>
      <c r="F1808" s="514"/>
      <c r="G1808" s="514"/>
      <c r="H1808" s="514"/>
      <c r="I1808" s="514"/>
      <c r="J1808" s="514"/>
      <c r="K1808" s="514"/>
      <c r="L1808" s="514"/>
      <c r="M1808" s="514"/>
      <c r="N1808" s="514"/>
    </row>
    <row r="1809" spans="3:14" x14ac:dyDescent="0.2">
      <c r="C1809" s="514"/>
      <c r="E1809" s="514"/>
      <c r="F1809" s="514"/>
      <c r="G1809" s="514"/>
      <c r="H1809" s="514"/>
      <c r="I1809" s="514"/>
      <c r="J1809" s="514"/>
      <c r="K1809" s="514"/>
      <c r="L1809" s="514"/>
      <c r="M1809" s="514"/>
      <c r="N1809" s="514"/>
    </row>
    <row r="1810" spans="3:14" x14ac:dyDescent="0.2">
      <c r="C1810" s="514"/>
      <c r="E1810" s="514"/>
      <c r="F1810" s="514"/>
      <c r="G1810" s="514"/>
      <c r="H1810" s="514"/>
      <c r="I1810" s="514"/>
      <c r="J1810" s="514"/>
      <c r="K1810" s="514"/>
      <c r="L1810" s="514"/>
      <c r="M1810" s="514"/>
      <c r="N1810" s="514"/>
    </row>
    <row r="1811" spans="3:14" x14ac:dyDescent="0.2">
      <c r="C1811" s="514"/>
      <c r="E1811" s="514"/>
      <c r="F1811" s="514"/>
      <c r="G1811" s="514"/>
      <c r="H1811" s="514"/>
      <c r="I1811" s="514"/>
      <c r="J1811" s="514"/>
      <c r="K1811" s="514"/>
      <c r="L1811" s="514"/>
      <c r="M1811" s="514"/>
      <c r="N1811" s="514"/>
    </row>
    <row r="1812" spans="3:14" x14ac:dyDescent="0.2">
      <c r="C1812" s="514"/>
      <c r="E1812" s="514"/>
      <c r="F1812" s="514"/>
      <c r="G1812" s="514"/>
      <c r="H1812" s="514"/>
      <c r="I1812" s="514"/>
      <c r="J1812" s="514"/>
      <c r="K1812" s="514"/>
      <c r="L1812" s="514"/>
      <c r="M1812" s="514"/>
      <c r="N1812" s="514"/>
    </row>
    <row r="1813" spans="3:14" x14ac:dyDescent="0.2">
      <c r="C1813" s="514"/>
      <c r="E1813" s="514"/>
      <c r="F1813" s="514"/>
      <c r="G1813" s="514"/>
      <c r="H1813" s="514"/>
      <c r="I1813" s="514"/>
      <c r="J1813" s="514"/>
      <c r="K1813" s="514"/>
      <c r="L1813" s="514"/>
      <c r="M1813" s="514"/>
      <c r="N1813" s="514"/>
    </row>
    <row r="1814" spans="3:14" x14ac:dyDescent="0.2">
      <c r="C1814" s="514"/>
      <c r="E1814" s="514"/>
      <c r="F1814" s="514"/>
      <c r="G1814" s="514"/>
      <c r="H1814" s="514"/>
      <c r="I1814" s="514"/>
      <c r="J1814" s="514"/>
      <c r="K1814" s="514"/>
      <c r="L1814" s="514"/>
      <c r="M1814" s="514"/>
      <c r="N1814" s="514"/>
    </row>
    <row r="1815" spans="3:14" x14ac:dyDescent="0.2">
      <c r="C1815" s="514"/>
      <c r="E1815" s="514"/>
      <c r="F1815" s="514"/>
      <c r="G1815" s="514"/>
      <c r="H1815" s="514"/>
      <c r="I1815" s="514"/>
      <c r="J1815" s="514"/>
      <c r="K1815" s="514"/>
      <c r="L1815" s="514"/>
      <c r="M1815" s="514"/>
      <c r="N1815" s="514"/>
    </row>
    <row r="1816" spans="3:14" x14ac:dyDescent="0.2">
      <c r="C1816" s="514"/>
      <c r="E1816" s="514"/>
      <c r="F1816" s="514"/>
      <c r="G1816" s="514"/>
      <c r="H1816" s="514"/>
      <c r="I1816" s="514"/>
      <c r="J1816" s="514"/>
      <c r="K1816" s="514"/>
      <c r="L1816" s="514"/>
      <c r="M1816" s="514"/>
      <c r="N1816" s="514"/>
    </row>
    <row r="1817" spans="3:14" x14ac:dyDescent="0.2">
      <c r="C1817" s="514"/>
      <c r="E1817" s="514"/>
      <c r="F1817" s="514"/>
      <c r="G1817" s="514"/>
      <c r="H1817" s="514"/>
      <c r="I1817" s="514"/>
      <c r="J1817" s="514"/>
      <c r="K1817" s="514"/>
      <c r="L1817" s="514"/>
      <c r="M1817" s="514"/>
      <c r="N1817" s="514"/>
    </row>
    <row r="1818" spans="3:14" x14ac:dyDescent="0.2">
      <c r="C1818" s="514"/>
      <c r="E1818" s="514"/>
      <c r="F1818" s="514"/>
      <c r="G1818" s="514"/>
      <c r="H1818" s="514"/>
      <c r="I1818" s="514"/>
      <c r="J1818" s="514"/>
      <c r="K1818" s="514"/>
      <c r="L1818" s="514"/>
      <c r="M1818" s="514"/>
      <c r="N1818" s="514"/>
    </row>
    <row r="1819" spans="3:14" x14ac:dyDescent="0.2">
      <c r="C1819" s="514"/>
      <c r="E1819" s="514"/>
      <c r="F1819" s="514"/>
      <c r="G1819" s="514"/>
      <c r="H1819" s="514"/>
      <c r="I1819" s="514"/>
      <c r="J1819" s="514"/>
      <c r="K1819" s="514"/>
      <c r="L1819" s="514"/>
      <c r="M1819" s="514"/>
      <c r="N1819" s="514"/>
    </row>
    <row r="1820" spans="3:14" x14ac:dyDescent="0.2">
      <c r="C1820" s="514"/>
      <c r="E1820" s="514"/>
      <c r="F1820" s="514"/>
      <c r="G1820" s="514"/>
      <c r="H1820" s="514"/>
      <c r="I1820" s="514"/>
      <c r="J1820" s="514"/>
      <c r="K1820" s="514"/>
      <c r="L1820" s="514"/>
      <c r="M1820" s="514"/>
      <c r="N1820" s="514"/>
    </row>
    <row r="1821" spans="3:14" x14ac:dyDescent="0.2">
      <c r="C1821" s="514"/>
      <c r="E1821" s="514"/>
      <c r="F1821" s="514"/>
      <c r="G1821" s="514"/>
      <c r="H1821" s="514"/>
      <c r="I1821" s="514"/>
      <c r="J1821" s="514"/>
      <c r="K1821" s="514"/>
      <c r="L1821" s="514"/>
      <c r="M1821" s="514"/>
      <c r="N1821" s="514"/>
    </row>
    <row r="1822" spans="3:14" x14ac:dyDescent="0.2">
      <c r="C1822" s="514"/>
      <c r="E1822" s="514"/>
      <c r="F1822" s="514"/>
      <c r="G1822" s="514"/>
      <c r="H1822" s="514"/>
      <c r="I1822" s="514"/>
      <c r="J1822" s="514"/>
      <c r="K1822" s="514"/>
      <c r="L1822" s="514"/>
      <c r="M1822" s="514"/>
      <c r="N1822" s="514"/>
    </row>
    <row r="1823" spans="3:14" x14ac:dyDescent="0.2">
      <c r="C1823" s="514"/>
      <c r="E1823" s="514"/>
      <c r="F1823" s="514"/>
      <c r="G1823" s="514"/>
      <c r="H1823" s="514"/>
      <c r="I1823" s="514"/>
      <c r="J1823" s="514"/>
      <c r="K1823" s="514"/>
      <c r="L1823" s="514"/>
      <c r="M1823" s="514"/>
      <c r="N1823" s="514"/>
    </row>
    <row r="1824" spans="3:14" x14ac:dyDescent="0.2">
      <c r="C1824" s="514"/>
      <c r="E1824" s="514"/>
      <c r="F1824" s="514"/>
      <c r="G1824" s="514"/>
      <c r="H1824" s="514"/>
      <c r="I1824" s="514"/>
      <c r="J1824" s="514"/>
      <c r="K1824" s="514"/>
      <c r="L1824" s="514"/>
      <c r="M1824" s="514"/>
      <c r="N1824" s="514"/>
    </row>
    <row r="1825" spans="3:14" x14ac:dyDescent="0.2">
      <c r="C1825" s="514"/>
      <c r="E1825" s="514"/>
      <c r="F1825" s="514"/>
      <c r="G1825" s="514"/>
      <c r="H1825" s="514"/>
      <c r="I1825" s="514"/>
      <c r="J1825" s="514"/>
      <c r="K1825" s="514"/>
      <c r="L1825" s="514"/>
      <c r="M1825" s="514"/>
      <c r="N1825" s="514"/>
    </row>
    <row r="1826" spans="3:14" x14ac:dyDescent="0.2">
      <c r="C1826" s="514"/>
      <c r="E1826" s="514"/>
      <c r="F1826" s="514"/>
      <c r="G1826" s="514"/>
      <c r="H1826" s="514"/>
      <c r="I1826" s="514"/>
      <c r="J1826" s="514"/>
      <c r="K1826" s="514"/>
      <c r="L1826" s="514"/>
      <c r="M1826" s="514"/>
      <c r="N1826" s="514"/>
    </row>
    <row r="1827" spans="3:14" x14ac:dyDescent="0.2">
      <c r="C1827" s="514"/>
      <c r="E1827" s="514"/>
      <c r="F1827" s="514"/>
      <c r="G1827" s="514"/>
      <c r="H1827" s="514"/>
      <c r="I1827" s="514"/>
      <c r="J1827" s="514"/>
      <c r="K1827" s="514"/>
      <c r="L1827" s="514"/>
      <c r="M1827" s="514"/>
      <c r="N1827" s="514"/>
    </row>
    <row r="1828" spans="3:14" x14ac:dyDescent="0.2">
      <c r="C1828" s="514"/>
      <c r="E1828" s="514"/>
      <c r="F1828" s="514"/>
      <c r="G1828" s="514"/>
      <c r="H1828" s="514"/>
      <c r="I1828" s="514"/>
      <c r="J1828" s="514"/>
      <c r="K1828" s="514"/>
      <c r="L1828" s="514"/>
      <c r="M1828" s="514"/>
      <c r="N1828" s="514"/>
    </row>
    <row r="1829" spans="3:14" x14ac:dyDescent="0.2">
      <c r="C1829" s="514"/>
      <c r="E1829" s="514"/>
      <c r="F1829" s="514"/>
      <c r="G1829" s="514"/>
      <c r="H1829" s="514"/>
      <c r="I1829" s="514"/>
      <c r="J1829" s="514"/>
      <c r="K1829" s="514"/>
      <c r="L1829" s="514"/>
      <c r="M1829" s="514"/>
      <c r="N1829" s="514"/>
    </row>
    <row r="1830" spans="3:14" x14ac:dyDescent="0.2">
      <c r="C1830" s="514"/>
      <c r="E1830" s="514"/>
      <c r="F1830" s="514"/>
      <c r="G1830" s="514"/>
      <c r="H1830" s="514"/>
      <c r="I1830" s="514"/>
      <c r="J1830" s="514"/>
      <c r="K1830" s="514"/>
      <c r="L1830" s="514"/>
      <c r="M1830" s="514"/>
      <c r="N1830" s="514"/>
    </row>
    <row r="1831" spans="3:14" x14ac:dyDescent="0.2">
      <c r="C1831" s="514"/>
      <c r="E1831" s="514"/>
      <c r="F1831" s="514"/>
      <c r="G1831" s="514"/>
      <c r="H1831" s="514"/>
      <c r="I1831" s="514"/>
      <c r="J1831" s="514"/>
      <c r="K1831" s="514"/>
      <c r="L1831" s="514"/>
      <c r="M1831" s="514"/>
      <c r="N1831" s="514"/>
    </row>
    <row r="1832" spans="3:14" x14ac:dyDescent="0.2">
      <c r="C1832" s="514"/>
      <c r="E1832" s="514"/>
      <c r="F1832" s="514"/>
      <c r="G1832" s="514"/>
      <c r="H1832" s="514"/>
      <c r="I1832" s="514"/>
      <c r="J1832" s="514"/>
      <c r="K1832" s="514"/>
      <c r="L1832" s="514"/>
      <c r="M1832" s="514"/>
      <c r="N1832" s="514"/>
    </row>
    <row r="1833" spans="3:14" x14ac:dyDescent="0.2">
      <c r="C1833" s="514"/>
      <c r="E1833" s="514"/>
      <c r="F1833" s="514"/>
      <c r="G1833" s="514"/>
      <c r="H1833" s="514"/>
      <c r="I1833" s="514"/>
      <c r="J1833" s="514"/>
      <c r="K1833" s="514"/>
      <c r="L1833" s="514"/>
      <c r="M1833" s="514"/>
      <c r="N1833" s="514"/>
    </row>
    <row r="1834" spans="3:14" x14ac:dyDescent="0.2">
      <c r="C1834" s="514"/>
      <c r="E1834" s="514"/>
      <c r="F1834" s="514"/>
      <c r="G1834" s="514"/>
      <c r="H1834" s="514"/>
      <c r="I1834" s="514"/>
      <c r="J1834" s="514"/>
      <c r="K1834" s="514"/>
      <c r="L1834" s="514"/>
      <c r="M1834" s="514"/>
      <c r="N1834" s="514"/>
    </row>
    <row r="1835" spans="3:14" x14ac:dyDescent="0.2">
      <c r="C1835" s="514"/>
      <c r="E1835" s="514"/>
      <c r="F1835" s="514"/>
      <c r="G1835" s="514"/>
      <c r="H1835" s="514"/>
      <c r="I1835" s="514"/>
      <c r="J1835" s="514"/>
      <c r="K1835" s="514"/>
      <c r="L1835" s="514"/>
      <c r="M1835" s="514"/>
      <c r="N1835" s="514"/>
    </row>
    <row r="1836" spans="3:14" x14ac:dyDescent="0.2">
      <c r="C1836" s="514"/>
      <c r="E1836" s="514"/>
      <c r="F1836" s="514"/>
      <c r="G1836" s="514"/>
      <c r="H1836" s="514"/>
      <c r="I1836" s="514"/>
      <c r="J1836" s="514"/>
      <c r="K1836" s="514"/>
      <c r="L1836" s="514"/>
      <c r="M1836" s="514"/>
      <c r="N1836" s="514"/>
    </row>
    <row r="1837" spans="3:14" x14ac:dyDescent="0.2">
      <c r="C1837" s="514"/>
      <c r="E1837" s="514"/>
      <c r="F1837" s="514"/>
      <c r="G1837" s="514"/>
      <c r="H1837" s="514"/>
      <c r="I1837" s="514"/>
      <c r="J1837" s="514"/>
      <c r="K1837" s="514"/>
      <c r="L1837" s="514"/>
      <c r="M1837" s="514"/>
      <c r="N1837" s="514"/>
    </row>
    <row r="1838" spans="3:14" x14ac:dyDescent="0.2">
      <c r="C1838" s="514"/>
      <c r="E1838" s="514"/>
      <c r="F1838" s="514"/>
      <c r="G1838" s="514"/>
      <c r="H1838" s="514"/>
      <c r="I1838" s="514"/>
      <c r="J1838" s="514"/>
      <c r="K1838" s="514"/>
      <c r="L1838" s="514"/>
      <c r="M1838" s="514"/>
      <c r="N1838" s="514"/>
    </row>
    <row r="1839" spans="3:14" x14ac:dyDescent="0.2">
      <c r="C1839" s="514"/>
      <c r="E1839" s="514"/>
      <c r="F1839" s="514"/>
      <c r="G1839" s="514"/>
      <c r="H1839" s="514"/>
      <c r="I1839" s="514"/>
      <c r="J1839" s="514"/>
      <c r="K1839" s="514"/>
      <c r="L1839" s="514"/>
      <c r="M1839" s="514"/>
      <c r="N1839" s="514"/>
    </row>
    <row r="1840" spans="3:14" x14ac:dyDescent="0.2">
      <c r="C1840" s="514"/>
      <c r="E1840" s="514"/>
      <c r="F1840" s="514"/>
      <c r="G1840" s="514"/>
      <c r="H1840" s="514"/>
      <c r="I1840" s="514"/>
      <c r="J1840" s="514"/>
      <c r="K1840" s="514"/>
      <c r="L1840" s="514"/>
      <c r="M1840" s="514"/>
      <c r="N1840" s="514"/>
    </row>
    <row r="1841" spans="3:14" x14ac:dyDescent="0.2">
      <c r="C1841" s="514"/>
      <c r="E1841" s="514"/>
      <c r="F1841" s="514"/>
      <c r="G1841" s="514"/>
      <c r="H1841" s="514"/>
      <c r="I1841" s="514"/>
      <c r="J1841" s="514"/>
      <c r="K1841" s="514"/>
      <c r="L1841" s="514"/>
      <c r="M1841" s="514"/>
      <c r="N1841" s="514"/>
    </row>
    <row r="1842" spans="3:14" x14ac:dyDescent="0.2">
      <c r="C1842" s="514"/>
      <c r="E1842" s="514"/>
      <c r="F1842" s="514"/>
      <c r="G1842" s="514"/>
      <c r="H1842" s="514"/>
      <c r="I1842" s="514"/>
      <c r="J1842" s="514"/>
      <c r="K1842" s="514"/>
      <c r="L1842" s="514"/>
      <c r="M1842" s="514"/>
      <c r="N1842" s="514"/>
    </row>
    <row r="1843" spans="3:14" x14ac:dyDescent="0.2">
      <c r="C1843" s="514"/>
      <c r="E1843" s="514"/>
      <c r="F1843" s="514"/>
      <c r="G1843" s="514"/>
      <c r="H1843" s="514"/>
      <c r="I1843" s="514"/>
      <c r="J1843" s="514"/>
      <c r="K1843" s="514"/>
      <c r="L1843" s="514"/>
      <c r="M1843" s="514"/>
      <c r="N1843" s="514"/>
    </row>
    <row r="1844" spans="3:14" x14ac:dyDescent="0.2">
      <c r="C1844" s="514"/>
      <c r="E1844" s="514"/>
      <c r="F1844" s="514"/>
      <c r="G1844" s="514"/>
      <c r="H1844" s="514"/>
      <c r="I1844" s="514"/>
      <c r="J1844" s="514"/>
      <c r="K1844" s="514"/>
      <c r="L1844" s="514"/>
      <c r="M1844" s="514"/>
      <c r="N1844" s="514"/>
    </row>
    <row r="1845" spans="3:14" x14ac:dyDescent="0.2">
      <c r="C1845" s="514"/>
      <c r="E1845" s="514"/>
      <c r="F1845" s="514"/>
      <c r="G1845" s="514"/>
      <c r="H1845" s="514"/>
      <c r="I1845" s="514"/>
      <c r="J1845" s="514"/>
      <c r="K1845" s="514"/>
      <c r="L1845" s="514"/>
      <c r="M1845" s="514"/>
      <c r="N1845" s="514"/>
    </row>
    <row r="1846" spans="3:14" x14ac:dyDescent="0.2">
      <c r="C1846" s="514"/>
      <c r="E1846" s="514"/>
      <c r="F1846" s="514"/>
      <c r="G1846" s="514"/>
      <c r="H1846" s="514"/>
      <c r="I1846" s="514"/>
      <c r="J1846" s="514"/>
      <c r="K1846" s="514"/>
      <c r="L1846" s="514"/>
      <c r="M1846" s="514"/>
      <c r="N1846" s="514"/>
    </row>
    <row r="1847" spans="3:14" x14ac:dyDescent="0.2">
      <c r="C1847" s="514"/>
      <c r="E1847" s="514"/>
      <c r="F1847" s="514"/>
      <c r="G1847" s="514"/>
      <c r="H1847" s="514"/>
      <c r="I1847" s="514"/>
      <c r="J1847" s="514"/>
      <c r="K1847" s="514"/>
      <c r="L1847" s="514"/>
      <c r="M1847" s="514"/>
      <c r="N1847" s="514"/>
    </row>
    <row r="1848" spans="3:14" x14ac:dyDescent="0.2">
      <c r="C1848" s="514"/>
      <c r="E1848" s="514"/>
      <c r="F1848" s="514"/>
      <c r="G1848" s="514"/>
      <c r="H1848" s="514"/>
      <c r="I1848" s="514"/>
      <c r="J1848" s="514"/>
      <c r="K1848" s="514"/>
      <c r="L1848" s="514"/>
      <c r="M1848" s="514"/>
      <c r="N1848" s="514"/>
    </row>
    <row r="1849" spans="3:14" x14ac:dyDescent="0.2">
      <c r="C1849" s="514"/>
      <c r="E1849" s="514"/>
      <c r="F1849" s="514"/>
      <c r="G1849" s="514"/>
      <c r="H1849" s="514"/>
      <c r="I1849" s="514"/>
      <c r="J1849" s="514"/>
      <c r="K1849" s="514"/>
      <c r="L1849" s="514"/>
      <c r="M1849" s="514"/>
      <c r="N1849" s="514"/>
    </row>
    <row r="1850" spans="3:14" x14ac:dyDescent="0.2">
      <c r="C1850" s="514"/>
      <c r="E1850" s="514"/>
      <c r="F1850" s="514"/>
      <c r="G1850" s="514"/>
      <c r="H1850" s="514"/>
      <c r="I1850" s="514"/>
      <c r="J1850" s="514"/>
      <c r="K1850" s="514"/>
      <c r="L1850" s="514"/>
      <c r="M1850" s="514"/>
      <c r="N1850" s="514"/>
    </row>
    <row r="1851" spans="3:14" x14ac:dyDescent="0.2">
      <c r="C1851" s="514"/>
      <c r="E1851" s="514"/>
      <c r="F1851" s="514"/>
      <c r="G1851" s="514"/>
      <c r="H1851" s="514"/>
      <c r="I1851" s="514"/>
      <c r="J1851" s="514"/>
      <c r="K1851" s="514"/>
      <c r="L1851" s="514"/>
      <c r="M1851" s="514"/>
      <c r="N1851" s="514"/>
    </row>
    <row r="1852" spans="3:14" x14ac:dyDescent="0.2">
      <c r="C1852" s="514"/>
      <c r="E1852" s="514"/>
      <c r="F1852" s="514"/>
      <c r="G1852" s="514"/>
      <c r="H1852" s="514"/>
      <c r="I1852" s="514"/>
      <c r="J1852" s="514"/>
      <c r="K1852" s="514"/>
      <c r="L1852" s="514"/>
      <c r="M1852" s="514"/>
      <c r="N1852" s="514"/>
    </row>
    <row r="1853" spans="3:14" x14ac:dyDescent="0.2">
      <c r="C1853" s="514"/>
      <c r="E1853" s="514"/>
      <c r="F1853" s="514"/>
      <c r="G1853" s="514"/>
      <c r="H1853" s="514"/>
      <c r="I1853" s="514"/>
      <c r="J1853" s="514"/>
      <c r="K1853" s="514"/>
      <c r="L1853" s="514"/>
      <c r="M1853" s="514"/>
      <c r="N1853" s="514"/>
    </row>
    <row r="1854" spans="3:14" x14ac:dyDescent="0.2">
      <c r="C1854" s="514"/>
      <c r="E1854" s="514"/>
      <c r="F1854" s="514"/>
      <c r="G1854" s="514"/>
      <c r="H1854" s="514"/>
      <c r="I1854" s="514"/>
      <c r="J1854" s="514"/>
      <c r="K1854" s="514"/>
      <c r="L1854" s="514"/>
      <c r="M1854" s="514"/>
      <c r="N1854" s="514"/>
    </row>
    <row r="1855" spans="3:14" x14ac:dyDescent="0.2">
      <c r="C1855" s="514"/>
      <c r="E1855" s="514"/>
      <c r="F1855" s="514"/>
      <c r="G1855" s="514"/>
      <c r="H1855" s="514"/>
      <c r="I1855" s="514"/>
      <c r="J1855" s="514"/>
      <c r="K1855" s="514"/>
      <c r="L1855" s="514"/>
      <c r="M1855" s="514"/>
      <c r="N1855" s="514"/>
    </row>
    <row r="1856" spans="3:14" x14ac:dyDescent="0.2">
      <c r="C1856" s="514"/>
      <c r="E1856" s="514"/>
      <c r="F1856" s="514"/>
      <c r="G1856" s="514"/>
      <c r="H1856" s="514"/>
      <c r="I1856" s="514"/>
      <c r="J1856" s="514"/>
      <c r="K1856" s="514"/>
      <c r="L1856" s="514"/>
      <c r="M1856" s="514"/>
      <c r="N1856" s="514"/>
    </row>
    <row r="1857" spans="3:14" x14ac:dyDescent="0.2">
      <c r="C1857" s="514"/>
      <c r="E1857" s="514"/>
      <c r="F1857" s="514"/>
      <c r="G1857" s="514"/>
      <c r="H1857" s="514"/>
      <c r="I1857" s="514"/>
      <c r="J1857" s="514"/>
      <c r="K1857" s="514"/>
      <c r="L1857" s="514"/>
      <c r="M1857" s="514"/>
      <c r="N1857" s="514"/>
    </row>
    <row r="1858" spans="3:14" x14ac:dyDescent="0.2">
      <c r="C1858" s="514"/>
      <c r="E1858" s="514"/>
      <c r="F1858" s="514"/>
      <c r="G1858" s="514"/>
      <c r="H1858" s="514"/>
      <c r="I1858" s="514"/>
      <c r="J1858" s="514"/>
      <c r="K1858" s="514"/>
      <c r="L1858" s="514"/>
      <c r="M1858" s="514"/>
      <c r="N1858" s="514"/>
    </row>
    <row r="1859" spans="3:14" x14ac:dyDescent="0.2">
      <c r="C1859" s="514"/>
      <c r="E1859" s="514"/>
      <c r="F1859" s="514"/>
      <c r="G1859" s="514"/>
      <c r="H1859" s="514"/>
      <c r="I1859" s="514"/>
      <c r="J1859" s="514"/>
      <c r="K1859" s="514"/>
      <c r="L1859" s="514"/>
      <c r="M1859" s="514"/>
      <c r="N1859" s="514"/>
    </row>
    <row r="1860" spans="3:14" x14ac:dyDescent="0.2">
      <c r="C1860" s="514"/>
      <c r="E1860" s="514"/>
      <c r="F1860" s="514"/>
      <c r="G1860" s="514"/>
      <c r="H1860" s="514"/>
      <c r="I1860" s="514"/>
      <c r="J1860" s="514"/>
      <c r="K1860" s="514"/>
      <c r="L1860" s="514"/>
      <c r="M1860" s="514"/>
      <c r="N1860" s="514"/>
    </row>
    <row r="1861" spans="3:14" x14ac:dyDescent="0.2">
      <c r="C1861" s="514"/>
      <c r="E1861" s="514"/>
      <c r="F1861" s="514"/>
      <c r="G1861" s="514"/>
      <c r="H1861" s="514"/>
      <c r="I1861" s="514"/>
      <c r="J1861" s="514"/>
      <c r="K1861" s="514"/>
      <c r="L1861" s="514"/>
      <c r="M1861" s="514"/>
      <c r="N1861" s="514"/>
    </row>
    <row r="1862" spans="3:14" x14ac:dyDescent="0.2">
      <c r="C1862" s="514"/>
      <c r="E1862" s="514"/>
      <c r="F1862" s="514"/>
      <c r="G1862" s="514"/>
      <c r="H1862" s="514"/>
      <c r="I1862" s="514"/>
      <c r="J1862" s="514"/>
      <c r="K1862" s="514"/>
      <c r="L1862" s="514"/>
      <c r="M1862" s="514"/>
      <c r="N1862" s="514"/>
    </row>
    <row r="1863" spans="3:14" x14ac:dyDescent="0.2">
      <c r="C1863" s="514"/>
      <c r="E1863" s="514"/>
      <c r="F1863" s="514"/>
      <c r="G1863" s="514"/>
      <c r="H1863" s="514"/>
      <c r="I1863" s="514"/>
      <c r="J1863" s="514"/>
      <c r="K1863" s="514"/>
      <c r="L1863" s="514"/>
      <c r="M1863" s="514"/>
      <c r="N1863" s="514"/>
    </row>
    <row r="1864" spans="3:14" x14ac:dyDescent="0.2">
      <c r="C1864" s="514"/>
      <c r="E1864" s="514"/>
      <c r="F1864" s="514"/>
      <c r="G1864" s="514"/>
      <c r="H1864" s="514"/>
      <c r="I1864" s="514"/>
      <c r="J1864" s="514"/>
      <c r="K1864" s="514"/>
      <c r="L1864" s="514"/>
      <c r="M1864" s="514"/>
      <c r="N1864" s="514"/>
    </row>
    <row r="1865" spans="3:14" x14ac:dyDescent="0.2">
      <c r="C1865" s="514"/>
      <c r="E1865" s="514"/>
      <c r="F1865" s="514"/>
      <c r="G1865" s="514"/>
      <c r="H1865" s="514"/>
      <c r="I1865" s="514"/>
      <c r="J1865" s="514"/>
      <c r="K1865" s="514"/>
      <c r="L1865" s="514"/>
      <c r="M1865" s="514"/>
      <c r="N1865" s="514"/>
    </row>
    <row r="1866" spans="3:14" x14ac:dyDescent="0.2">
      <c r="C1866" s="514"/>
      <c r="E1866" s="514"/>
      <c r="F1866" s="514"/>
      <c r="G1866" s="514"/>
      <c r="H1866" s="514"/>
      <c r="I1866" s="514"/>
      <c r="J1866" s="514"/>
      <c r="K1866" s="514"/>
      <c r="L1866" s="514"/>
      <c r="M1866" s="514"/>
      <c r="N1866" s="514"/>
    </row>
    <row r="1867" spans="3:14" x14ac:dyDescent="0.2">
      <c r="C1867" s="514"/>
      <c r="E1867" s="514"/>
      <c r="F1867" s="514"/>
      <c r="G1867" s="514"/>
      <c r="H1867" s="514"/>
      <c r="I1867" s="514"/>
      <c r="J1867" s="514"/>
      <c r="K1867" s="514"/>
      <c r="L1867" s="514"/>
      <c r="M1867" s="514"/>
      <c r="N1867" s="514"/>
    </row>
    <row r="1868" spans="3:14" x14ac:dyDescent="0.2">
      <c r="C1868" s="514"/>
      <c r="E1868" s="514"/>
      <c r="F1868" s="514"/>
      <c r="G1868" s="514"/>
      <c r="H1868" s="514"/>
      <c r="I1868" s="514"/>
      <c r="J1868" s="514"/>
      <c r="K1868" s="514"/>
      <c r="L1868" s="514"/>
      <c r="M1868" s="514"/>
      <c r="N1868" s="514"/>
    </row>
    <row r="1869" spans="3:14" x14ac:dyDescent="0.2">
      <c r="C1869" s="514"/>
      <c r="E1869" s="514"/>
      <c r="F1869" s="514"/>
      <c r="G1869" s="514"/>
      <c r="H1869" s="514"/>
      <c r="I1869" s="514"/>
      <c r="J1869" s="514"/>
      <c r="K1869" s="514"/>
      <c r="L1869" s="514"/>
      <c r="M1869" s="514"/>
      <c r="N1869" s="514"/>
    </row>
    <row r="1870" spans="3:14" x14ac:dyDescent="0.2">
      <c r="C1870" s="514"/>
      <c r="E1870" s="514"/>
      <c r="F1870" s="514"/>
      <c r="G1870" s="514"/>
      <c r="H1870" s="514"/>
      <c r="I1870" s="514"/>
      <c r="J1870" s="514"/>
      <c r="K1870" s="514"/>
      <c r="L1870" s="514"/>
      <c r="M1870" s="514"/>
      <c r="N1870" s="514"/>
    </row>
    <row r="1871" spans="3:14" x14ac:dyDescent="0.2">
      <c r="C1871" s="514"/>
      <c r="E1871" s="514"/>
      <c r="F1871" s="514"/>
      <c r="G1871" s="514"/>
      <c r="H1871" s="514"/>
      <c r="I1871" s="514"/>
      <c r="J1871" s="514"/>
      <c r="K1871" s="514"/>
      <c r="L1871" s="514"/>
      <c r="M1871" s="514"/>
      <c r="N1871" s="514"/>
    </row>
    <row r="1872" spans="3:14" x14ac:dyDescent="0.2">
      <c r="C1872" s="514"/>
      <c r="E1872" s="514"/>
      <c r="F1872" s="514"/>
      <c r="G1872" s="514"/>
      <c r="H1872" s="514"/>
      <c r="I1872" s="514"/>
      <c r="J1872" s="514"/>
      <c r="K1872" s="514"/>
      <c r="L1872" s="514"/>
      <c r="M1872" s="514"/>
      <c r="N1872" s="514"/>
    </row>
    <row r="1873" spans="3:14" x14ac:dyDescent="0.2">
      <c r="C1873" s="514"/>
      <c r="E1873" s="514"/>
      <c r="F1873" s="514"/>
      <c r="G1873" s="514"/>
      <c r="H1873" s="514"/>
      <c r="I1873" s="514"/>
      <c r="J1873" s="514"/>
      <c r="K1873" s="514"/>
      <c r="L1873" s="514"/>
      <c r="M1873" s="514"/>
      <c r="N1873" s="514"/>
    </row>
    <row r="1874" spans="3:14" x14ac:dyDescent="0.2">
      <c r="C1874" s="514"/>
      <c r="E1874" s="514"/>
      <c r="F1874" s="514"/>
      <c r="G1874" s="514"/>
      <c r="H1874" s="514"/>
      <c r="I1874" s="514"/>
      <c r="J1874" s="514"/>
      <c r="K1874" s="514"/>
      <c r="L1874" s="514"/>
      <c r="M1874" s="514"/>
      <c r="N1874" s="514"/>
    </row>
    <row r="1875" spans="3:14" x14ac:dyDescent="0.2">
      <c r="C1875" s="514"/>
      <c r="E1875" s="514"/>
      <c r="F1875" s="514"/>
      <c r="G1875" s="514"/>
      <c r="H1875" s="514"/>
      <c r="I1875" s="514"/>
      <c r="J1875" s="514"/>
      <c r="K1875" s="514"/>
      <c r="L1875" s="514"/>
      <c r="M1875" s="514"/>
      <c r="N1875" s="514"/>
    </row>
    <row r="1876" spans="3:14" x14ac:dyDescent="0.2">
      <c r="C1876" s="514"/>
      <c r="E1876" s="514"/>
      <c r="F1876" s="514"/>
      <c r="G1876" s="514"/>
      <c r="H1876" s="514"/>
      <c r="I1876" s="514"/>
      <c r="J1876" s="514"/>
      <c r="K1876" s="514"/>
      <c r="L1876" s="514"/>
      <c r="M1876" s="514"/>
      <c r="N1876" s="514"/>
    </row>
    <row r="1877" spans="3:14" x14ac:dyDescent="0.2">
      <c r="C1877" s="514"/>
      <c r="E1877" s="514"/>
      <c r="F1877" s="514"/>
      <c r="G1877" s="514"/>
      <c r="H1877" s="514"/>
      <c r="I1877" s="514"/>
      <c r="J1877" s="514"/>
      <c r="K1877" s="514"/>
      <c r="L1877" s="514"/>
      <c r="M1877" s="514"/>
      <c r="N1877" s="514"/>
    </row>
    <row r="1878" spans="3:14" x14ac:dyDescent="0.2">
      <c r="C1878" s="514"/>
      <c r="E1878" s="514"/>
      <c r="F1878" s="514"/>
      <c r="G1878" s="514"/>
      <c r="H1878" s="514"/>
      <c r="I1878" s="514"/>
      <c r="J1878" s="514"/>
      <c r="K1878" s="514"/>
      <c r="L1878" s="514"/>
      <c r="M1878" s="514"/>
      <c r="N1878" s="514"/>
    </row>
    <row r="1879" spans="3:14" x14ac:dyDescent="0.2">
      <c r="C1879" s="514"/>
      <c r="E1879" s="514"/>
      <c r="F1879" s="514"/>
      <c r="G1879" s="514"/>
      <c r="H1879" s="514"/>
      <c r="I1879" s="514"/>
      <c r="J1879" s="514"/>
      <c r="K1879" s="514"/>
      <c r="L1879" s="514"/>
      <c r="M1879" s="514"/>
      <c r="N1879" s="514"/>
    </row>
    <row r="1880" spans="3:14" x14ac:dyDescent="0.2">
      <c r="C1880" s="514"/>
      <c r="E1880" s="514"/>
      <c r="F1880" s="514"/>
      <c r="G1880" s="514"/>
      <c r="H1880" s="514"/>
      <c r="I1880" s="514"/>
      <c r="J1880" s="514"/>
      <c r="K1880" s="514"/>
      <c r="L1880" s="514"/>
      <c r="M1880" s="514"/>
      <c r="N1880" s="514"/>
    </row>
    <row r="1881" spans="3:14" x14ac:dyDescent="0.2">
      <c r="C1881" s="514"/>
      <c r="E1881" s="514"/>
      <c r="F1881" s="514"/>
      <c r="G1881" s="514"/>
      <c r="H1881" s="514"/>
      <c r="I1881" s="514"/>
      <c r="J1881" s="514"/>
      <c r="K1881" s="514"/>
      <c r="L1881" s="514"/>
      <c r="M1881" s="514"/>
      <c r="N1881" s="514"/>
    </row>
    <row r="1882" spans="3:14" x14ac:dyDescent="0.2">
      <c r="C1882" s="514"/>
      <c r="E1882" s="514"/>
      <c r="F1882" s="514"/>
      <c r="G1882" s="514"/>
      <c r="H1882" s="514"/>
      <c r="I1882" s="514"/>
      <c r="J1882" s="514"/>
      <c r="K1882" s="514"/>
      <c r="L1882" s="514"/>
      <c r="M1882" s="514"/>
      <c r="N1882" s="514"/>
    </row>
    <row r="1883" spans="3:14" x14ac:dyDescent="0.2">
      <c r="C1883" s="514"/>
      <c r="E1883" s="514"/>
      <c r="F1883" s="514"/>
      <c r="G1883" s="514"/>
      <c r="H1883" s="514"/>
      <c r="I1883" s="514"/>
      <c r="J1883" s="514"/>
      <c r="K1883" s="514"/>
      <c r="L1883" s="514"/>
      <c r="M1883" s="514"/>
      <c r="N1883" s="514"/>
    </row>
    <row r="1884" spans="3:14" x14ac:dyDescent="0.2">
      <c r="C1884" s="514"/>
      <c r="E1884" s="514"/>
      <c r="F1884" s="514"/>
      <c r="G1884" s="514"/>
      <c r="H1884" s="514"/>
      <c r="I1884" s="514"/>
      <c r="J1884" s="514"/>
      <c r="K1884" s="514"/>
      <c r="L1884" s="514"/>
      <c r="M1884" s="514"/>
      <c r="N1884" s="514"/>
    </row>
    <row r="1885" spans="3:14" x14ac:dyDescent="0.2">
      <c r="C1885" s="514"/>
      <c r="E1885" s="514"/>
      <c r="F1885" s="514"/>
      <c r="G1885" s="514"/>
      <c r="H1885" s="514"/>
      <c r="I1885" s="514"/>
      <c r="J1885" s="514"/>
      <c r="K1885" s="514"/>
      <c r="L1885" s="514"/>
      <c r="M1885" s="514"/>
      <c r="N1885" s="514"/>
    </row>
    <row r="1886" spans="3:14" x14ac:dyDescent="0.2">
      <c r="C1886" s="514"/>
      <c r="E1886" s="514"/>
      <c r="F1886" s="514"/>
      <c r="G1886" s="514"/>
      <c r="H1886" s="514"/>
      <c r="I1886" s="514"/>
      <c r="J1886" s="514"/>
      <c r="K1886" s="514"/>
      <c r="L1886" s="514"/>
      <c r="M1886" s="514"/>
      <c r="N1886" s="514"/>
    </row>
    <row r="1887" spans="3:14" x14ac:dyDescent="0.2">
      <c r="C1887" s="514"/>
      <c r="E1887" s="514"/>
      <c r="F1887" s="514"/>
      <c r="G1887" s="514"/>
      <c r="H1887" s="514"/>
      <c r="I1887" s="514"/>
      <c r="J1887" s="514"/>
      <c r="K1887" s="514"/>
      <c r="L1887" s="514"/>
      <c r="M1887" s="514"/>
      <c r="N1887" s="514"/>
    </row>
    <row r="1888" spans="3:14" x14ac:dyDescent="0.2">
      <c r="C1888" s="514"/>
      <c r="E1888" s="514"/>
      <c r="F1888" s="514"/>
      <c r="G1888" s="514"/>
      <c r="H1888" s="514"/>
      <c r="I1888" s="514"/>
      <c r="J1888" s="514"/>
      <c r="K1888" s="514"/>
      <c r="L1888" s="514"/>
      <c r="M1888" s="514"/>
      <c r="N1888" s="514"/>
    </row>
    <row r="1889" spans="3:14" x14ac:dyDescent="0.2">
      <c r="C1889" s="514"/>
      <c r="E1889" s="514"/>
      <c r="F1889" s="514"/>
      <c r="G1889" s="514"/>
      <c r="H1889" s="514"/>
      <c r="I1889" s="514"/>
      <c r="J1889" s="514"/>
      <c r="K1889" s="514"/>
      <c r="L1889" s="514"/>
      <c r="M1889" s="514"/>
      <c r="N1889" s="514"/>
    </row>
    <row r="1890" spans="3:14" x14ac:dyDescent="0.2">
      <c r="C1890" s="514"/>
      <c r="E1890" s="514"/>
      <c r="F1890" s="514"/>
      <c r="G1890" s="514"/>
      <c r="H1890" s="514"/>
      <c r="I1890" s="514"/>
      <c r="J1890" s="514"/>
      <c r="K1890" s="514"/>
      <c r="L1890" s="514"/>
      <c r="M1890" s="514"/>
      <c r="N1890" s="514"/>
    </row>
    <row r="1891" spans="3:14" x14ac:dyDescent="0.2">
      <c r="C1891" s="514"/>
      <c r="E1891" s="514"/>
      <c r="F1891" s="514"/>
      <c r="G1891" s="514"/>
      <c r="H1891" s="514"/>
      <c r="I1891" s="514"/>
      <c r="J1891" s="514"/>
      <c r="K1891" s="514"/>
      <c r="L1891" s="514"/>
      <c r="M1891" s="514"/>
      <c r="N1891" s="514"/>
    </row>
    <row r="1892" spans="3:14" x14ac:dyDescent="0.2">
      <c r="C1892" s="514"/>
      <c r="E1892" s="514"/>
      <c r="F1892" s="514"/>
      <c r="G1892" s="514"/>
      <c r="H1892" s="514"/>
      <c r="I1892" s="514"/>
      <c r="J1892" s="514"/>
      <c r="K1892" s="514"/>
      <c r="L1892" s="514"/>
      <c r="M1892" s="514"/>
      <c r="N1892" s="514"/>
    </row>
    <row r="1893" spans="3:14" x14ac:dyDescent="0.2">
      <c r="C1893" s="514"/>
      <c r="E1893" s="514"/>
      <c r="F1893" s="514"/>
      <c r="G1893" s="514"/>
      <c r="H1893" s="514"/>
      <c r="I1893" s="514"/>
      <c r="J1893" s="514"/>
      <c r="K1893" s="514"/>
      <c r="L1893" s="514"/>
      <c r="M1893" s="514"/>
      <c r="N1893" s="514"/>
    </row>
    <row r="1894" spans="3:14" x14ac:dyDescent="0.2">
      <c r="C1894" s="514"/>
      <c r="E1894" s="514"/>
      <c r="F1894" s="514"/>
      <c r="G1894" s="514"/>
      <c r="H1894" s="514"/>
      <c r="I1894" s="514"/>
      <c r="J1894" s="514"/>
      <c r="K1894" s="514"/>
      <c r="L1894" s="514"/>
      <c r="M1894" s="514"/>
      <c r="N1894" s="514"/>
    </row>
    <row r="1895" spans="3:14" x14ac:dyDescent="0.2">
      <c r="C1895" s="514"/>
      <c r="E1895" s="514"/>
      <c r="F1895" s="514"/>
      <c r="G1895" s="514"/>
      <c r="H1895" s="514"/>
      <c r="I1895" s="514"/>
      <c r="J1895" s="514"/>
      <c r="K1895" s="514"/>
      <c r="L1895" s="514"/>
      <c r="M1895" s="514"/>
      <c r="N1895" s="514"/>
    </row>
    <row r="1896" spans="3:14" x14ac:dyDescent="0.2">
      <c r="C1896" s="514"/>
      <c r="E1896" s="514"/>
      <c r="F1896" s="514"/>
      <c r="G1896" s="514"/>
      <c r="H1896" s="514"/>
      <c r="I1896" s="514"/>
      <c r="J1896" s="514"/>
      <c r="K1896" s="514"/>
      <c r="L1896" s="514"/>
      <c r="M1896" s="514"/>
      <c r="N1896" s="514"/>
    </row>
    <row r="1897" spans="3:14" x14ac:dyDescent="0.2">
      <c r="C1897" s="514"/>
      <c r="E1897" s="514"/>
      <c r="F1897" s="514"/>
      <c r="G1897" s="514"/>
      <c r="H1897" s="514"/>
      <c r="I1897" s="514"/>
      <c r="J1897" s="514"/>
      <c r="K1897" s="514"/>
      <c r="L1897" s="514"/>
      <c r="M1897" s="514"/>
      <c r="N1897" s="514"/>
    </row>
    <row r="1898" spans="3:14" x14ac:dyDescent="0.2">
      <c r="C1898" s="514"/>
      <c r="E1898" s="514"/>
      <c r="F1898" s="514"/>
      <c r="G1898" s="514"/>
      <c r="H1898" s="514"/>
      <c r="I1898" s="514"/>
      <c r="J1898" s="514"/>
      <c r="K1898" s="514"/>
      <c r="L1898" s="514"/>
      <c r="M1898" s="514"/>
      <c r="N1898" s="514"/>
    </row>
    <row r="1899" spans="3:14" x14ac:dyDescent="0.2">
      <c r="C1899" s="514"/>
      <c r="E1899" s="514"/>
      <c r="F1899" s="514"/>
      <c r="G1899" s="514"/>
      <c r="H1899" s="514"/>
      <c r="I1899" s="514"/>
      <c r="J1899" s="514"/>
      <c r="K1899" s="514"/>
      <c r="L1899" s="514"/>
      <c r="M1899" s="514"/>
      <c r="N1899" s="514"/>
    </row>
    <row r="1900" spans="3:14" x14ac:dyDescent="0.2">
      <c r="C1900" s="514"/>
      <c r="E1900" s="514"/>
      <c r="F1900" s="514"/>
      <c r="G1900" s="514"/>
      <c r="H1900" s="514"/>
      <c r="I1900" s="514"/>
      <c r="J1900" s="514"/>
      <c r="K1900" s="514"/>
      <c r="L1900" s="514"/>
      <c r="M1900" s="514"/>
      <c r="N1900" s="514"/>
    </row>
    <row r="1901" spans="3:14" x14ac:dyDescent="0.2">
      <c r="C1901" s="514"/>
      <c r="E1901" s="514"/>
      <c r="F1901" s="514"/>
      <c r="G1901" s="514"/>
      <c r="H1901" s="514"/>
      <c r="I1901" s="514"/>
      <c r="J1901" s="514"/>
      <c r="K1901" s="514"/>
      <c r="L1901" s="514"/>
      <c r="M1901" s="514"/>
      <c r="N1901" s="514"/>
    </row>
    <row r="1902" spans="3:14" x14ac:dyDescent="0.2">
      <c r="C1902" s="514"/>
      <c r="E1902" s="514"/>
      <c r="F1902" s="514"/>
      <c r="G1902" s="514"/>
      <c r="H1902" s="514"/>
      <c r="I1902" s="514"/>
      <c r="J1902" s="514"/>
      <c r="K1902" s="514"/>
      <c r="L1902" s="514"/>
      <c r="M1902" s="514"/>
      <c r="N1902" s="514"/>
    </row>
    <row r="1903" spans="3:14" x14ac:dyDescent="0.2">
      <c r="C1903" s="514"/>
      <c r="E1903" s="514"/>
      <c r="F1903" s="514"/>
      <c r="G1903" s="514"/>
      <c r="H1903" s="514"/>
      <c r="I1903" s="514"/>
      <c r="J1903" s="514"/>
      <c r="K1903" s="514"/>
      <c r="L1903" s="514"/>
      <c r="M1903" s="514"/>
      <c r="N1903" s="514"/>
    </row>
    <row r="1904" spans="3:14" x14ac:dyDescent="0.2">
      <c r="C1904" s="514"/>
      <c r="E1904" s="514"/>
      <c r="F1904" s="514"/>
      <c r="G1904" s="514"/>
      <c r="H1904" s="514"/>
      <c r="I1904" s="514"/>
      <c r="J1904" s="514"/>
      <c r="K1904" s="514"/>
      <c r="L1904" s="514"/>
      <c r="M1904" s="514"/>
      <c r="N1904" s="514"/>
    </row>
    <row r="1905" spans="3:14" x14ac:dyDescent="0.2">
      <c r="C1905" s="514"/>
      <c r="E1905" s="514"/>
      <c r="F1905" s="514"/>
      <c r="G1905" s="514"/>
      <c r="H1905" s="514"/>
      <c r="I1905" s="514"/>
      <c r="J1905" s="514"/>
      <c r="K1905" s="514"/>
      <c r="L1905" s="514"/>
      <c r="M1905" s="514"/>
      <c r="N1905" s="514"/>
    </row>
    <row r="1906" spans="3:14" x14ac:dyDescent="0.2">
      <c r="C1906" s="514"/>
      <c r="E1906" s="514"/>
      <c r="F1906" s="514"/>
      <c r="G1906" s="514"/>
      <c r="H1906" s="514"/>
      <c r="I1906" s="514"/>
      <c r="J1906" s="514"/>
      <c r="K1906" s="514"/>
      <c r="L1906" s="514"/>
      <c r="M1906" s="514"/>
      <c r="N1906" s="514"/>
    </row>
    <row r="1907" spans="3:14" x14ac:dyDescent="0.2">
      <c r="C1907" s="514"/>
      <c r="E1907" s="514"/>
      <c r="F1907" s="514"/>
      <c r="G1907" s="514"/>
      <c r="H1907" s="514"/>
      <c r="I1907" s="514"/>
      <c r="J1907" s="514"/>
      <c r="K1907" s="514"/>
      <c r="L1907" s="514"/>
      <c r="M1907" s="514"/>
      <c r="N1907" s="514"/>
    </row>
    <row r="1908" spans="3:14" x14ac:dyDescent="0.2">
      <c r="C1908" s="514"/>
      <c r="E1908" s="514"/>
      <c r="F1908" s="514"/>
      <c r="G1908" s="514"/>
      <c r="H1908" s="514"/>
      <c r="I1908" s="514"/>
      <c r="J1908" s="514"/>
      <c r="K1908" s="514"/>
      <c r="L1908" s="514"/>
      <c r="M1908" s="514"/>
      <c r="N1908" s="514"/>
    </row>
    <row r="1909" spans="3:14" x14ac:dyDescent="0.2">
      <c r="C1909" s="514"/>
      <c r="E1909" s="514"/>
      <c r="F1909" s="514"/>
      <c r="G1909" s="514"/>
      <c r="H1909" s="514"/>
      <c r="I1909" s="514"/>
      <c r="J1909" s="514"/>
      <c r="K1909" s="514"/>
      <c r="L1909" s="514"/>
      <c r="M1909" s="514"/>
      <c r="N1909" s="514"/>
    </row>
    <row r="1910" spans="3:14" x14ac:dyDescent="0.2">
      <c r="C1910" s="514"/>
      <c r="E1910" s="514"/>
      <c r="F1910" s="514"/>
      <c r="G1910" s="514"/>
      <c r="H1910" s="514"/>
      <c r="I1910" s="514"/>
      <c r="J1910" s="514"/>
      <c r="K1910" s="514"/>
      <c r="L1910" s="514"/>
      <c r="M1910" s="514"/>
      <c r="N1910" s="514"/>
    </row>
    <row r="1911" spans="3:14" x14ac:dyDescent="0.2">
      <c r="C1911" s="514"/>
      <c r="E1911" s="514"/>
      <c r="F1911" s="514"/>
      <c r="G1911" s="514"/>
      <c r="H1911" s="514"/>
      <c r="I1911" s="514"/>
      <c r="J1911" s="514"/>
      <c r="K1911" s="514"/>
      <c r="L1911" s="514"/>
      <c r="M1911" s="514"/>
      <c r="N1911" s="514"/>
    </row>
    <row r="1912" spans="3:14" x14ac:dyDescent="0.2">
      <c r="C1912" s="514"/>
      <c r="E1912" s="514"/>
      <c r="F1912" s="514"/>
      <c r="G1912" s="514"/>
      <c r="H1912" s="514"/>
      <c r="I1912" s="514"/>
      <c r="J1912" s="514"/>
      <c r="K1912" s="514"/>
      <c r="L1912" s="514"/>
      <c r="M1912" s="514"/>
      <c r="N1912" s="514"/>
    </row>
    <row r="1913" spans="3:14" x14ac:dyDescent="0.2">
      <c r="C1913" s="514"/>
      <c r="E1913" s="514"/>
      <c r="F1913" s="514"/>
      <c r="G1913" s="514"/>
      <c r="H1913" s="514"/>
      <c r="I1913" s="514"/>
      <c r="J1913" s="514"/>
      <c r="K1913" s="514"/>
      <c r="L1913" s="514"/>
      <c r="M1913" s="514"/>
      <c r="N1913" s="514"/>
    </row>
    <row r="1914" spans="3:14" x14ac:dyDescent="0.2">
      <c r="C1914" s="514"/>
      <c r="E1914" s="514"/>
      <c r="F1914" s="514"/>
      <c r="G1914" s="514"/>
      <c r="H1914" s="514"/>
      <c r="I1914" s="514"/>
      <c r="J1914" s="514"/>
      <c r="K1914" s="514"/>
      <c r="L1914" s="514"/>
      <c r="M1914" s="514"/>
      <c r="N1914" s="514"/>
    </row>
    <row r="1915" spans="3:14" x14ac:dyDescent="0.2">
      <c r="C1915" s="514"/>
      <c r="E1915" s="514"/>
      <c r="F1915" s="514"/>
      <c r="G1915" s="514"/>
      <c r="H1915" s="514"/>
      <c r="I1915" s="514"/>
      <c r="J1915" s="514"/>
      <c r="K1915" s="514"/>
      <c r="L1915" s="514"/>
      <c r="M1915" s="514"/>
      <c r="N1915" s="514"/>
    </row>
    <row r="1916" spans="3:14" x14ac:dyDescent="0.2">
      <c r="C1916" s="514"/>
      <c r="E1916" s="514"/>
      <c r="F1916" s="514"/>
      <c r="G1916" s="514"/>
      <c r="H1916" s="514"/>
      <c r="I1916" s="514"/>
      <c r="J1916" s="514"/>
      <c r="K1916" s="514"/>
      <c r="L1916" s="514"/>
      <c r="M1916" s="514"/>
      <c r="N1916" s="514"/>
    </row>
    <row r="1917" spans="3:14" x14ac:dyDescent="0.2">
      <c r="C1917" s="514"/>
      <c r="E1917" s="514"/>
      <c r="F1917" s="514"/>
      <c r="G1917" s="514"/>
      <c r="H1917" s="514"/>
      <c r="I1917" s="514"/>
      <c r="J1917" s="514"/>
      <c r="K1917" s="514"/>
      <c r="L1917" s="514"/>
      <c r="M1917" s="514"/>
      <c r="N1917" s="514"/>
    </row>
    <row r="1918" spans="3:14" x14ac:dyDescent="0.2">
      <c r="C1918" s="514"/>
      <c r="E1918" s="514"/>
      <c r="F1918" s="514"/>
      <c r="G1918" s="514"/>
      <c r="H1918" s="514"/>
      <c r="I1918" s="514"/>
      <c r="J1918" s="514"/>
      <c r="K1918" s="514"/>
      <c r="L1918" s="514"/>
      <c r="M1918" s="514"/>
      <c r="N1918" s="514"/>
    </row>
    <row r="1919" spans="3:14" x14ac:dyDescent="0.2">
      <c r="C1919" s="514"/>
      <c r="E1919" s="514"/>
      <c r="F1919" s="514"/>
      <c r="G1919" s="514"/>
      <c r="H1919" s="514"/>
      <c r="I1919" s="514"/>
      <c r="J1919" s="514"/>
      <c r="K1919" s="514"/>
      <c r="L1919" s="514"/>
      <c r="M1919" s="514"/>
      <c r="N1919" s="514"/>
    </row>
    <row r="1920" spans="3:14" x14ac:dyDescent="0.2">
      <c r="C1920" s="514"/>
      <c r="E1920" s="514"/>
      <c r="F1920" s="514"/>
      <c r="G1920" s="514"/>
      <c r="H1920" s="514"/>
      <c r="I1920" s="514"/>
      <c r="J1920" s="514"/>
      <c r="K1920" s="514"/>
      <c r="L1920" s="514"/>
      <c r="M1920" s="514"/>
      <c r="N1920" s="514"/>
    </row>
    <row r="1921" spans="3:14" x14ac:dyDescent="0.2">
      <c r="C1921" s="514"/>
      <c r="E1921" s="514"/>
      <c r="F1921" s="514"/>
      <c r="G1921" s="514"/>
      <c r="H1921" s="514"/>
      <c r="I1921" s="514"/>
      <c r="J1921" s="514"/>
      <c r="K1921" s="514"/>
      <c r="L1921" s="514"/>
      <c r="M1921" s="514"/>
      <c r="N1921" s="514"/>
    </row>
    <row r="1922" spans="3:14" x14ac:dyDescent="0.2">
      <c r="C1922" s="514"/>
      <c r="E1922" s="514"/>
      <c r="F1922" s="514"/>
      <c r="G1922" s="514"/>
      <c r="H1922" s="514"/>
      <c r="I1922" s="514"/>
      <c r="J1922" s="514"/>
      <c r="K1922" s="514"/>
      <c r="L1922" s="514"/>
      <c r="M1922" s="514"/>
      <c r="N1922" s="514"/>
    </row>
    <row r="1923" spans="3:14" x14ac:dyDescent="0.2">
      <c r="C1923" s="514"/>
      <c r="E1923" s="514"/>
      <c r="F1923" s="514"/>
      <c r="G1923" s="514"/>
      <c r="H1923" s="514"/>
      <c r="I1923" s="514"/>
      <c r="J1923" s="514"/>
      <c r="K1923" s="514"/>
      <c r="L1923" s="514"/>
      <c r="M1923" s="514"/>
      <c r="N1923" s="514"/>
    </row>
    <row r="1924" spans="3:14" x14ac:dyDescent="0.2">
      <c r="C1924" s="514"/>
      <c r="E1924" s="514"/>
      <c r="F1924" s="514"/>
      <c r="G1924" s="514"/>
      <c r="H1924" s="514"/>
      <c r="I1924" s="514"/>
      <c r="J1924" s="514"/>
      <c r="K1924" s="514"/>
      <c r="L1924" s="514"/>
      <c r="M1924" s="514"/>
      <c r="N1924" s="514"/>
    </row>
    <row r="1925" spans="3:14" x14ac:dyDescent="0.2">
      <c r="C1925" s="514"/>
      <c r="E1925" s="514"/>
      <c r="F1925" s="514"/>
      <c r="G1925" s="514"/>
      <c r="H1925" s="514"/>
      <c r="I1925" s="514"/>
      <c r="J1925" s="514"/>
      <c r="K1925" s="514"/>
      <c r="L1925" s="514"/>
      <c r="M1925" s="514"/>
      <c r="N1925" s="514"/>
    </row>
    <row r="1926" spans="3:14" x14ac:dyDescent="0.2">
      <c r="C1926" s="514"/>
      <c r="E1926" s="514"/>
      <c r="F1926" s="514"/>
      <c r="G1926" s="514"/>
      <c r="H1926" s="514"/>
      <c r="I1926" s="514"/>
      <c r="J1926" s="514"/>
      <c r="K1926" s="514"/>
      <c r="L1926" s="514"/>
      <c r="M1926" s="514"/>
      <c r="N1926" s="514"/>
    </row>
    <row r="1927" spans="3:14" x14ac:dyDescent="0.2">
      <c r="C1927" s="514"/>
      <c r="E1927" s="514"/>
      <c r="F1927" s="514"/>
      <c r="G1927" s="514"/>
      <c r="H1927" s="514"/>
      <c r="I1927" s="514"/>
      <c r="J1927" s="514"/>
      <c r="K1927" s="514"/>
      <c r="L1927" s="514"/>
      <c r="M1927" s="514"/>
      <c r="N1927" s="514"/>
    </row>
    <row r="1928" spans="3:14" x14ac:dyDescent="0.2">
      <c r="C1928" s="514"/>
      <c r="E1928" s="514"/>
      <c r="F1928" s="514"/>
      <c r="G1928" s="514"/>
      <c r="H1928" s="514"/>
      <c r="I1928" s="514"/>
      <c r="J1928" s="514"/>
      <c r="K1928" s="514"/>
      <c r="L1928" s="514"/>
      <c r="M1928" s="514"/>
      <c r="N1928" s="514"/>
    </row>
    <row r="1929" spans="3:14" x14ac:dyDescent="0.2">
      <c r="C1929" s="514"/>
      <c r="E1929" s="514"/>
      <c r="F1929" s="514"/>
      <c r="G1929" s="514"/>
      <c r="H1929" s="514"/>
      <c r="I1929" s="514"/>
      <c r="J1929" s="514"/>
      <c r="K1929" s="514"/>
      <c r="L1929" s="514"/>
      <c r="M1929" s="514"/>
      <c r="N1929" s="514"/>
    </row>
    <row r="1930" spans="3:14" x14ac:dyDescent="0.2">
      <c r="C1930" s="514"/>
      <c r="E1930" s="514"/>
      <c r="F1930" s="514"/>
      <c r="G1930" s="514"/>
      <c r="H1930" s="514"/>
      <c r="I1930" s="514"/>
      <c r="J1930" s="514"/>
      <c r="K1930" s="514"/>
      <c r="L1930" s="514"/>
      <c r="M1930" s="514"/>
      <c r="N1930" s="514"/>
    </row>
    <row r="1931" spans="3:14" x14ac:dyDescent="0.2">
      <c r="C1931" s="514"/>
      <c r="E1931" s="514"/>
      <c r="F1931" s="514"/>
      <c r="G1931" s="514"/>
      <c r="H1931" s="514"/>
      <c r="I1931" s="514"/>
      <c r="J1931" s="514"/>
      <c r="K1931" s="514"/>
      <c r="L1931" s="514"/>
      <c r="M1931" s="514"/>
      <c r="N1931" s="514"/>
    </row>
    <row r="1932" spans="3:14" x14ac:dyDescent="0.2">
      <c r="C1932" s="514"/>
      <c r="E1932" s="514"/>
      <c r="F1932" s="514"/>
      <c r="G1932" s="514"/>
      <c r="H1932" s="514"/>
      <c r="I1932" s="514"/>
      <c r="J1932" s="514"/>
      <c r="K1932" s="514"/>
      <c r="L1932" s="514"/>
      <c r="M1932" s="514"/>
      <c r="N1932" s="514"/>
    </row>
    <row r="1933" spans="3:14" x14ac:dyDescent="0.2">
      <c r="C1933" s="514"/>
      <c r="E1933" s="514"/>
      <c r="F1933" s="514"/>
      <c r="G1933" s="514"/>
      <c r="H1933" s="514"/>
      <c r="I1933" s="514"/>
      <c r="J1933" s="514"/>
      <c r="K1933" s="514"/>
      <c r="L1933" s="514"/>
      <c r="M1933" s="514"/>
      <c r="N1933" s="514"/>
    </row>
    <row r="1934" spans="3:14" x14ac:dyDescent="0.2">
      <c r="C1934" s="514"/>
      <c r="E1934" s="514"/>
      <c r="F1934" s="514"/>
      <c r="G1934" s="514"/>
      <c r="H1934" s="514"/>
      <c r="I1934" s="514"/>
      <c r="J1934" s="514"/>
      <c r="K1934" s="514"/>
      <c r="L1934" s="514"/>
      <c r="M1934" s="514"/>
      <c r="N1934" s="514"/>
    </row>
    <row r="1935" spans="3:14" x14ac:dyDescent="0.2">
      <c r="C1935" s="514"/>
      <c r="E1935" s="514"/>
      <c r="F1935" s="514"/>
      <c r="G1935" s="514"/>
      <c r="H1935" s="514"/>
      <c r="I1935" s="514"/>
      <c r="J1935" s="514"/>
      <c r="K1935" s="514"/>
      <c r="L1935" s="514"/>
      <c r="M1935" s="514"/>
      <c r="N1935" s="514"/>
    </row>
    <row r="1936" spans="3:14" x14ac:dyDescent="0.2">
      <c r="C1936" s="514"/>
      <c r="E1936" s="514"/>
      <c r="F1936" s="514"/>
      <c r="G1936" s="514"/>
      <c r="H1936" s="514"/>
      <c r="I1936" s="514"/>
      <c r="J1936" s="514"/>
      <c r="K1936" s="514"/>
      <c r="L1936" s="514"/>
      <c r="M1936" s="514"/>
      <c r="N1936" s="514"/>
    </row>
    <row r="1937" spans="3:14" x14ac:dyDescent="0.2">
      <c r="C1937" s="514"/>
      <c r="E1937" s="514"/>
      <c r="F1937" s="514"/>
      <c r="G1937" s="514"/>
      <c r="H1937" s="514"/>
      <c r="I1937" s="514"/>
      <c r="J1937" s="514"/>
      <c r="K1937" s="514"/>
      <c r="L1937" s="514"/>
      <c r="M1937" s="514"/>
      <c r="N1937" s="514"/>
    </row>
    <row r="1938" spans="3:14" x14ac:dyDescent="0.2">
      <c r="C1938" s="514"/>
      <c r="E1938" s="514"/>
      <c r="F1938" s="514"/>
      <c r="G1938" s="514"/>
      <c r="H1938" s="514"/>
      <c r="I1938" s="514"/>
      <c r="J1938" s="514"/>
      <c r="K1938" s="514"/>
      <c r="L1938" s="514"/>
      <c r="M1938" s="514"/>
      <c r="N1938" s="514"/>
    </row>
    <row r="1939" spans="3:14" x14ac:dyDescent="0.2">
      <c r="C1939" s="514"/>
      <c r="E1939" s="514"/>
      <c r="F1939" s="514"/>
      <c r="G1939" s="514"/>
      <c r="H1939" s="514"/>
      <c r="I1939" s="514"/>
      <c r="J1939" s="514"/>
      <c r="K1939" s="514"/>
      <c r="L1939" s="514"/>
      <c r="M1939" s="514"/>
      <c r="N1939" s="514"/>
    </row>
    <row r="1940" spans="3:14" x14ac:dyDescent="0.2">
      <c r="C1940" s="514"/>
      <c r="E1940" s="514"/>
      <c r="F1940" s="514"/>
      <c r="G1940" s="514"/>
      <c r="H1940" s="514"/>
      <c r="I1940" s="514"/>
      <c r="J1940" s="514"/>
      <c r="K1940" s="514"/>
      <c r="L1940" s="514"/>
      <c r="M1940" s="514"/>
      <c r="N1940" s="514"/>
    </row>
    <row r="1941" spans="3:14" x14ac:dyDescent="0.2">
      <c r="C1941" s="514"/>
      <c r="E1941" s="514"/>
      <c r="F1941" s="514"/>
      <c r="G1941" s="514"/>
      <c r="H1941" s="514"/>
      <c r="I1941" s="514"/>
      <c r="J1941" s="514"/>
      <c r="K1941" s="514"/>
      <c r="L1941" s="514"/>
      <c r="M1941" s="514"/>
      <c r="N1941" s="514"/>
    </row>
    <row r="1942" spans="3:14" x14ac:dyDescent="0.2">
      <c r="C1942" s="514"/>
      <c r="E1942" s="514"/>
      <c r="F1942" s="514"/>
      <c r="G1942" s="514"/>
      <c r="H1942" s="514"/>
      <c r="I1942" s="514"/>
      <c r="J1942" s="514"/>
      <c r="K1942" s="514"/>
      <c r="L1942" s="514"/>
      <c r="M1942" s="514"/>
      <c r="N1942" s="514"/>
    </row>
    <row r="1943" spans="3:14" x14ac:dyDescent="0.2">
      <c r="C1943" s="514"/>
      <c r="E1943" s="514"/>
      <c r="F1943" s="514"/>
      <c r="G1943" s="514"/>
      <c r="H1943" s="514"/>
      <c r="I1943" s="514"/>
      <c r="J1943" s="514"/>
      <c r="K1943" s="514"/>
      <c r="L1943" s="514"/>
      <c r="M1943" s="514"/>
      <c r="N1943" s="514"/>
    </row>
    <row r="1944" spans="3:14" x14ac:dyDescent="0.2">
      <c r="C1944" s="514"/>
      <c r="E1944" s="514"/>
      <c r="F1944" s="514"/>
      <c r="G1944" s="514"/>
      <c r="H1944" s="514"/>
      <c r="I1944" s="514"/>
      <c r="J1944" s="514"/>
      <c r="K1944" s="514"/>
      <c r="L1944" s="514"/>
      <c r="M1944" s="514"/>
      <c r="N1944" s="514"/>
    </row>
    <row r="1945" spans="3:14" x14ac:dyDescent="0.2">
      <c r="C1945" s="514"/>
      <c r="E1945" s="514"/>
      <c r="F1945" s="514"/>
      <c r="G1945" s="514"/>
      <c r="H1945" s="514"/>
      <c r="I1945" s="514"/>
      <c r="J1945" s="514"/>
      <c r="K1945" s="514"/>
      <c r="L1945" s="514"/>
      <c r="M1945" s="514"/>
      <c r="N1945" s="514"/>
    </row>
    <row r="1946" spans="3:14" x14ac:dyDescent="0.2">
      <c r="C1946" s="514"/>
      <c r="E1946" s="514"/>
      <c r="F1946" s="514"/>
      <c r="G1946" s="514"/>
      <c r="H1946" s="514"/>
      <c r="I1946" s="514"/>
      <c r="J1946" s="514"/>
      <c r="K1946" s="514"/>
      <c r="L1946" s="514"/>
      <c r="M1946" s="514"/>
      <c r="N1946" s="514"/>
    </row>
    <row r="1947" spans="3:14" x14ac:dyDescent="0.2">
      <c r="C1947" s="514"/>
      <c r="E1947" s="514"/>
      <c r="F1947" s="514"/>
      <c r="G1947" s="514"/>
      <c r="H1947" s="514"/>
      <c r="I1947" s="514"/>
      <c r="J1947" s="514"/>
      <c r="K1947" s="514"/>
      <c r="L1947" s="514"/>
      <c r="M1947" s="514"/>
      <c r="N1947" s="514"/>
    </row>
    <row r="1948" spans="3:14" x14ac:dyDescent="0.2">
      <c r="C1948" s="514"/>
      <c r="E1948" s="514"/>
      <c r="F1948" s="514"/>
      <c r="G1948" s="514"/>
      <c r="H1948" s="514"/>
      <c r="I1948" s="514"/>
      <c r="J1948" s="514"/>
      <c r="K1948" s="514"/>
      <c r="L1948" s="514"/>
      <c r="M1948" s="514"/>
      <c r="N1948" s="514"/>
    </row>
    <row r="1949" spans="3:14" x14ac:dyDescent="0.2">
      <c r="C1949" s="514"/>
      <c r="E1949" s="514"/>
      <c r="F1949" s="514"/>
      <c r="G1949" s="514"/>
      <c r="H1949" s="514"/>
      <c r="I1949" s="514"/>
      <c r="J1949" s="514"/>
      <c r="K1949" s="514"/>
      <c r="L1949" s="514"/>
      <c r="M1949" s="514"/>
      <c r="N1949" s="514"/>
    </row>
    <row r="1950" spans="3:14" x14ac:dyDescent="0.2">
      <c r="C1950" s="514"/>
      <c r="E1950" s="514"/>
      <c r="F1950" s="514"/>
      <c r="G1950" s="514"/>
      <c r="H1950" s="514"/>
      <c r="I1950" s="514"/>
      <c r="J1950" s="514"/>
      <c r="K1950" s="514"/>
      <c r="L1950" s="514"/>
      <c r="M1950" s="514"/>
      <c r="N1950" s="514"/>
    </row>
    <row r="1951" spans="3:14" x14ac:dyDescent="0.2">
      <c r="C1951" s="514"/>
      <c r="E1951" s="514"/>
      <c r="F1951" s="514"/>
      <c r="G1951" s="514"/>
      <c r="H1951" s="514"/>
      <c r="I1951" s="514"/>
      <c r="J1951" s="514"/>
      <c r="K1951" s="514"/>
      <c r="L1951" s="514"/>
      <c r="M1951" s="514"/>
      <c r="N1951" s="514"/>
    </row>
    <row r="1952" spans="3:14" x14ac:dyDescent="0.2">
      <c r="C1952" s="514"/>
      <c r="E1952" s="514"/>
      <c r="F1952" s="514"/>
      <c r="G1952" s="514"/>
      <c r="H1952" s="514"/>
      <c r="I1952" s="514"/>
      <c r="J1952" s="514"/>
      <c r="K1952" s="514"/>
      <c r="L1952" s="514"/>
      <c r="M1952" s="514"/>
      <c r="N1952" s="514"/>
    </row>
    <row r="1953" spans="3:14" x14ac:dyDescent="0.2">
      <c r="C1953" s="514"/>
      <c r="E1953" s="514"/>
      <c r="F1953" s="514"/>
      <c r="G1953" s="514"/>
      <c r="H1953" s="514"/>
      <c r="I1953" s="514"/>
      <c r="J1953" s="514"/>
      <c r="K1953" s="514"/>
      <c r="L1953" s="514"/>
      <c r="M1953" s="514"/>
      <c r="N1953" s="514"/>
    </row>
    <row r="1954" spans="3:14" x14ac:dyDescent="0.2">
      <c r="C1954" s="514"/>
      <c r="E1954" s="514"/>
      <c r="F1954" s="514"/>
      <c r="G1954" s="514"/>
      <c r="H1954" s="514"/>
      <c r="I1954" s="514"/>
      <c r="J1954" s="514"/>
      <c r="K1954" s="514"/>
      <c r="L1954" s="514"/>
      <c r="M1954" s="514"/>
      <c r="N1954" s="514"/>
    </row>
    <row r="1955" spans="3:14" x14ac:dyDescent="0.2">
      <c r="C1955" s="514"/>
      <c r="E1955" s="514"/>
      <c r="F1955" s="514"/>
      <c r="G1955" s="514"/>
      <c r="H1955" s="514"/>
      <c r="I1955" s="514"/>
      <c r="J1955" s="514"/>
      <c r="K1955" s="514"/>
      <c r="L1955" s="514"/>
      <c r="M1955" s="514"/>
      <c r="N1955" s="514"/>
    </row>
    <row r="1956" spans="3:14" x14ac:dyDescent="0.2">
      <c r="C1956" s="514"/>
      <c r="E1956" s="514"/>
      <c r="F1956" s="514"/>
      <c r="G1956" s="514"/>
      <c r="H1956" s="514"/>
      <c r="I1956" s="514"/>
      <c r="J1956" s="514"/>
      <c r="K1956" s="514"/>
      <c r="L1956" s="514"/>
      <c r="M1956" s="514"/>
      <c r="N1956" s="514"/>
    </row>
    <row r="1957" spans="3:14" x14ac:dyDescent="0.2">
      <c r="C1957" s="514"/>
      <c r="E1957" s="514"/>
      <c r="F1957" s="514"/>
      <c r="G1957" s="514"/>
      <c r="H1957" s="514"/>
      <c r="I1957" s="514"/>
      <c r="J1957" s="514"/>
      <c r="K1957" s="514"/>
      <c r="L1957" s="514"/>
      <c r="M1957" s="514"/>
      <c r="N1957" s="514"/>
    </row>
    <row r="1958" spans="3:14" x14ac:dyDescent="0.2">
      <c r="C1958" s="514"/>
      <c r="E1958" s="514"/>
      <c r="F1958" s="514"/>
      <c r="G1958" s="514"/>
      <c r="H1958" s="514"/>
      <c r="I1958" s="514"/>
      <c r="J1958" s="514"/>
      <c r="K1958" s="514"/>
      <c r="L1958" s="514"/>
      <c r="M1958" s="514"/>
      <c r="N1958" s="514"/>
    </row>
    <row r="1959" spans="3:14" x14ac:dyDescent="0.2">
      <c r="C1959" s="514"/>
      <c r="E1959" s="514"/>
      <c r="F1959" s="514"/>
      <c r="G1959" s="514"/>
      <c r="H1959" s="514"/>
      <c r="I1959" s="514"/>
      <c r="J1959" s="514"/>
      <c r="K1959" s="514"/>
      <c r="L1959" s="514"/>
      <c r="M1959" s="514"/>
      <c r="N1959" s="514"/>
    </row>
    <row r="1960" spans="3:14" x14ac:dyDescent="0.2">
      <c r="C1960" s="514"/>
      <c r="E1960" s="514"/>
      <c r="F1960" s="514"/>
      <c r="G1960" s="514"/>
      <c r="H1960" s="514"/>
      <c r="I1960" s="514"/>
      <c r="J1960" s="514"/>
      <c r="K1960" s="514"/>
      <c r="L1960" s="514"/>
      <c r="M1960" s="514"/>
      <c r="N1960" s="514"/>
    </row>
    <row r="1961" spans="3:14" x14ac:dyDescent="0.2">
      <c r="C1961" s="514"/>
      <c r="E1961" s="514"/>
      <c r="F1961" s="514"/>
      <c r="G1961" s="514"/>
      <c r="H1961" s="514"/>
      <c r="I1961" s="514"/>
      <c r="J1961" s="514"/>
      <c r="K1961" s="514"/>
      <c r="L1961" s="514"/>
      <c r="M1961" s="514"/>
      <c r="N1961" s="514"/>
    </row>
    <row r="1962" spans="3:14" x14ac:dyDescent="0.2">
      <c r="C1962" s="514"/>
      <c r="E1962" s="514"/>
      <c r="F1962" s="514"/>
      <c r="G1962" s="514"/>
      <c r="H1962" s="514"/>
      <c r="I1962" s="514"/>
      <c r="J1962" s="514"/>
      <c r="K1962" s="514"/>
      <c r="L1962" s="514"/>
      <c r="M1962" s="514"/>
      <c r="N1962" s="514"/>
    </row>
    <row r="1963" spans="3:14" x14ac:dyDescent="0.2">
      <c r="C1963" s="514"/>
      <c r="E1963" s="514"/>
      <c r="F1963" s="514"/>
      <c r="G1963" s="514"/>
      <c r="H1963" s="514"/>
      <c r="I1963" s="514"/>
      <c r="J1963" s="514"/>
      <c r="K1963" s="514"/>
      <c r="L1963" s="514"/>
      <c r="M1963" s="514"/>
      <c r="N1963" s="514"/>
    </row>
    <row r="1964" spans="3:14" x14ac:dyDescent="0.2">
      <c r="C1964" s="514"/>
      <c r="E1964" s="514"/>
      <c r="F1964" s="514"/>
      <c r="G1964" s="514"/>
      <c r="H1964" s="514"/>
      <c r="I1964" s="514"/>
      <c r="J1964" s="514"/>
      <c r="K1964" s="514"/>
      <c r="L1964" s="514"/>
      <c r="M1964" s="514"/>
      <c r="N1964" s="514"/>
    </row>
    <row r="1965" spans="3:14" x14ac:dyDescent="0.2">
      <c r="C1965" s="514"/>
      <c r="E1965" s="514"/>
      <c r="F1965" s="514"/>
      <c r="G1965" s="514"/>
      <c r="H1965" s="514"/>
      <c r="I1965" s="514"/>
      <c r="J1965" s="514"/>
      <c r="K1965" s="514"/>
      <c r="L1965" s="514"/>
      <c r="M1965" s="514"/>
      <c r="N1965" s="514"/>
    </row>
    <row r="1966" spans="3:14" x14ac:dyDescent="0.2">
      <c r="C1966" s="514"/>
      <c r="E1966" s="514"/>
      <c r="F1966" s="514"/>
      <c r="G1966" s="514"/>
      <c r="H1966" s="514"/>
      <c r="I1966" s="514"/>
      <c r="J1966" s="514"/>
      <c r="K1966" s="514"/>
      <c r="L1966" s="514"/>
      <c r="M1966" s="514"/>
      <c r="N1966" s="514"/>
    </row>
    <row r="1967" spans="3:14" x14ac:dyDescent="0.2">
      <c r="C1967" s="514"/>
      <c r="E1967" s="514"/>
      <c r="F1967" s="514"/>
      <c r="G1967" s="514"/>
      <c r="H1967" s="514"/>
      <c r="I1967" s="514"/>
      <c r="J1967" s="514"/>
      <c r="K1967" s="514"/>
      <c r="L1967" s="514"/>
      <c r="M1967" s="514"/>
      <c r="N1967" s="514"/>
    </row>
    <row r="1968" spans="3:14" x14ac:dyDescent="0.2">
      <c r="C1968" s="514"/>
      <c r="E1968" s="514"/>
      <c r="F1968" s="514"/>
      <c r="G1968" s="514"/>
      <c r="H1968" s="514"/>
      <c r="I1968" s="514"/>
      <c r="J1968" s="514"/>
      <c r="K1968" s="514"/>
      <c r="L1968" s="514"/>
      <c r="M1968" s="514"/>
      <c r="N1968" s="514"/>
    </row>
    <row r="1969" spans="3:14" x14ac:dyDescent="0.2">
      <c r="C1969" s="514"/>
      <c r="E1969" s="514"/>
      <c r="F1969" s="514"/>
      <c r="G1969" s="514"/>
      <c r="H1969" s="514"/>
      <c r="I1969" s="514"/>
      <c r="J1969" s="514"/>
      <c r="K1969" s="514"/>
      <c r="L1969" s="514"/>
      <c r="M1969" s="514"/>
      <c r="N1969" s="514"/>
    </row>
    <row r="1970" spans="3:14" x14ac:dyDescent="0.2">
      <c r="C1970" s="514"/>
      <c r="E1970" s="514"/>
      <c r="F1970" s="514"/>
      <c r="G1970" s="514"/>
      <c r="H1970" s="514"/>
      <c r="I1970" s="514"/>
      <c r="J1970" s="514"/>
      <c r="K1970" s="514"/>
      <c r="L1970" s="514"/>
      <c r="M1970" s="514"/>
      <c r="N1970" s="514"/>
    </row>
    <row r="1971" spans="3:14" x14ac:dyDescent="0.2">
      <c r="C1971" s="514"/>
      <c r="E1971" s="514"/>
      <c r="F1971" s="514"/>
      <c r="G1971" s="514"/>
      <c r="H1971" s="514"/>
      <c r="I1971" s="514"/>
      <c r="J1971" s="514"/>
      <c r="K1971" s="514"/>
      <c r="L1971" s="514"/>
      <c r="M1971" s="514"/>
      <c r="N1971" s="514"/>
    </row>
    <row r="1972" spans="3:14" x14ac:dyDescent="0.2">
      <c r="C1972" s="514"/>
      <c r="E1972" s="514"/>
      <c r="F1972" s="514"/>
      <c r="G1972" s="514"/>
      <c r="H1972" s="514"/>
      <c r="I1972" s="514"/>
      <c r="J1972" s="514"/>
      <c r="K1972" s="514"/>
      <c r="L1972" s="514"/>
      <c r="M1972" s="514"/>
      <c r="N1972" s="514"/>
    </row>
    <row r="1973" spans="3:14" x14ac:dyDescent="0.2">
      <c r="C1973" s="514"/>
      <c r="E1973" s="514"/>
      <c r="F1973" s="514"/>
      <c r="G1973" s="514"/>
      <c r="H1973" s="514"/>
      <c r="I1973" s="514"/>
      <c r="J1973" s="514"/>
      <c r="K1973" s="514"/>
      <c r="L1973" s="514"/>
      <c r="M1973" s="514"/>
      <c r="N1973" s="514"/>
    </row>
    <row r="1974" spans="3:14" x14ac:dyDescent="0.2">
      <c r="C1974" s="514"/>
      <c r="E1974" s="514"/>
      <c r="F1974" s="514"/>
      <c r="G1974" s="514"/>
      <c r="H1974" s="514"/>
      <c r="I1974" s="514"/>
      <c r="J1974" s="514"/>
      <c r="K1974" s="514"/>
      <c r="L1974" s="514"/>
      <c r="M1974" s="514"/>
      <c r="N1974" s="514"/>
    </row>
    <row r="1975" spans="3:14" x14ac:dyDescent="0.2">
      <c r="C1975" s="514"/>
      <c r="E1975" s="514"/>
      <c r="F1975" s="514"/>
      <c r="G1975" s="514"/>
      <c r="H1975" s="514"/>
      <c r="I1975" s="514"/>
      <c r="J1975" s="514"/>
      <c r="K1975" s="514"/>
      <c r="L1975" s="514"/>
      <c r="M1975" s="514"/>
      <c r="N1975" s="514"/>
    </row>
    <row r="1976" spans="3:14" x14ac:dyDescent="0.2">
      <c r="C1976" s="514"/>
      <c r="E1976" s="514"/>
      <c r="F1976" s="514"/>
      <c r="G1976" s="514"/>
      <c r="H1976" s="514"/>
      <c r="I1976" s="514"/>
      <c r="J1976" s="514"/>
      <c r="K1976" s="514"/>
      <c r="L1976" s="514"/>
      <c r="M1976" s="514"/>
      <c r="N1976" s="514"/>
    </row>
    <row r="1977" spans="3:14" x14ac:dyDescent="0.2">
      <c r="C1977" s="514"/>
      <c r="E1977" s="514"/>
      <c r="F1977" s="514"/>
      <c r="G1977" s="514"/>
      <c r="H1977" s="514"/>
      <c r="I1977" s="514"/>
      <c r="J1977" s="514"/>
      <c r="K1977" s="514"/>
      <c r="L1977" s="514"/>
      <c r="M1977" s="514"/>
      <c r="N1977" s="514"/>
    </row>
    <row r="1978" spans="3:14" x14ac:dyDescent="0.2">
      <c r="C1978" s="514"/>
      <c r="E1978" s="514"/>
      <c r="F1978" s="514"/>
      <c r="G1978" s="514"/>
      <c r="H1978" s="514"/>
      <c r="I1978" s="514"/>
      <c r="J1978" s="514"/>
      <c r="K1978" s="514"/>
      <c r="L1978" s="514"/>
      <c r="M1978" s="514"/>
      <c r="N1978" s="514"/>
    </row>
    <row r="1979" spans="3:14" x14ac:dyDescent="0.2">
      <c r="C1979" s="514"/>
      <c r="E1979" s="514"/>
      <c r="F1979" s="514"/>
      <c r="G1979" s="514"/>
      <c r="H1979" s="514"/>
      <c r="I1979" s="514"/>
      <c r="J1979" s="514"/>
      <c r="K1979" s="514"/>
      <c r="L1979" s="514"/>
      <c r="M1979" s="514"/>
      <c r="N1979" s="514"/>
    </row>
    <row r="1980" spans="3:14" x14ac:dyDescent="0.2">
      <c r="C1980" s="514"/>
      <c r="E1980" s="514"/>
      <c r="F1980" s="514"/>
      <c r="G1980" s="514"/>
      <c r="H1980" s="514"/>
      <c r="I1980" s="514"/>
      <c r="J1980" s="514"/>
      <c r="K1980" s="514"/>
      <c r="L1980" s="514"/>
      <c r="M1980" s="514"/>
      <c r="N1980" s="514"/>
    </row>
    <row r="1981" spans="3:14" x14ac:dyDescent="0.2">
      <c r="C1981" s="514"/>
      <c r="E1981" s="514"/>
      <c r="F1981" s="514"/>
      <c r="G1981" s="514"/>
      <c r="H1981" s="514"/>
      <c r="I1981" s="514"/>
      <c r="J1981" s="514"/>
      <c r="K1981" s="514"/>
      <c r="L1981" s="514"/>
      <c r="M1981" s="514"/>
      <c r="N1981" s="514"/>
    </row>
    <row r="1982" spans="3:14" x14ac:dyDescent="0.2">
      <c r="C1982" s="514"/>
      <c r="E1982" s="514"/>
      <c r="F1982" s="514"/>
      <c r="G1982" s="514"/>
      <c r="H1982" s="514"/>
      <c r="I1982" s="514"/>
      <c r="J1982" s="514"/>
      <c r="K1982" s="514"/>
      <c r="L1982" s="514"/>
      <c r="M1982" s="514"/>
      <c r="N1982" s="514"/>
    </row>
    <row r="1983" spans="3:14" x14ac:dyDescent="0.2">
      <c r="C1983" s="514"/>
      <c r="E1983" s="514"/>
      <c r="F1983" s="514"/>
      <c r="G1983" s="514"/>
      <c r="H1983" s="514"/>
      <c r="I1983" s="514"/>
      <c r="J1983" s="514"/>
      <c r="K1983" s="514"/>
      <c r="L1983" s="514"/>
      <c r="M1983" s="514"/>
      <c r="N1983" s="514"/>
    </row>
    <row r="1984" spans="3:14" x14ac:dyDescent="0.2">
      <c r="C1984" s="514"/>
      <c r="E1984" s="514"/>
      <c r="F1984" s="514"/>
      <c r="G1984" s="514"/>
      <c r="H1984" s="514"/>
      <c r="I1984" s="514"/>
      <c r="J1984" s="514"/>
      <c r="K1984" s="514"/>
      <c r="L1984" s="514"/>
      <c r="M1984" s="514"/>
      <c r="N1984" s="514"/>
    </row>
    <row r="1985" spans="3:14" x14ac:dyDescent="0.2">
      <c r="C1985" s="514"/>
      <c r="E1985" s="514"/>
      <c r="F1985" s="514"/>
      <c r="G1985" s="514"/>
      <c r="H1985" s="514"/>
      <c r="I1985" s="514"/>
      <c r="J1985" s="514"/>
      <c r="K1985" s="514"/>
      <c r="L1985" s="514"/>
      <c r="M1985" s="514"/>
      <c r="N1985" s="514"/>
    </row>
    <row r="1986" spans="3:14" x14ac:dyDescent="0.2">
      <c r="C1986" s="514"/>
      <c r="E1986" s="514"/>
      <c r="F1986" s="514"/>
      <c r="G1986" s="514"/>
      <c r="H1986" s="514"/>
      <c r="I1986" s="514"/>
      <c r="J1986" s="514"/>
      <c r="K1986" s="514"/>
      <c r="L1986" s="514"/>
      <c r="M1986" s="514"/>
      <c r="N1986" s="514"/>
    </row>
    <row r="1987" spans="3:14" x14ac:dyDescent="0.2">
      <c r="C1987" s="514"/>
      <c r="E1987" s="514"/>
      <c r="F1987" s="514"/>
      <c r="G1987" s="514"/>
      <c r="H1987" s="514"/>
      <c r="I1987" s="514"/>
      <c r="J1987" s="514"/>
      <c r="K1987" s="514"/>
      <c r="L1987" s="514"/>
      <c r="M1987" s="514"/>
      <c r="N1987" s="514"/>
    </row>
    <row r="1988" spans="3:14" x14ac:dyDescent="0.2">
      <c r="C1988" s="514"/>
      <c r="E1988" s="514"/>
      <c r="F1988" s="514"/>
      <c r="G1988" s="514"/>
      <c r="H1988" s="514"/>
      <c r="I1988" s="514"/>
      <c r="J1988" s="514"/>
      <c r="K1988" s="514"/>
      <c r="L1988" s="514"/>
      <c r="M1988" s="514"/>
      <c r="N1988" s="514"/>
    </row>
    <row r="1989" spans="3:14" x14ac:dyDescent="0.2">
      <c r="C1989" s="514"/>
      <c r="E1989" s="514"/>
      <c r="F1989" s="514"/>
      <c r="G1989" s="514"/>
      <c r="H1989" s="514"/>
      <c r="I1989" s="514"/>
      <c r="J1989" s="514"/>
      <c r="K1989" s="514"/>
      <c r="L1989" s="514"/>
      <c r="M1989" s="514"/>
      <c r="N1989" s="514"/>
    </row>
    <row r="1990" spans="3:14" x14ac:dyDescent="0.2">
      <c r="C1990" s="514"/>
      <c r="E1990" s="514"/>
      <c r="F1990" s="514"/>
      <c r="G1990" s="514"/>
      <c r="H1990" s="514"/>
      <c r="I1990" s="514"/>
      <c r="J1990" s="514"/>
      <c r="K1990" s="514"/>
      <c r="L1990" s="514"/>
      <c r="M1990" s="514"/>
      <c r="N1990" s="514"/>
    </row>
    <row r="1991" spans="3:14" x14ac:dyDescent="0.2">
      <c r="C1991" s="514"/>
      <c r="E1991" s="514"/>
      <c r="F1991" s="514"/>
      <c r="G1991" s="514"/>
      <c r="H1991" s="514"/>
      <c r="I1991" s="514"/>
      <c r="J1991" s="514"/>
      <c r="K1991" s="514"/>
      <c r="L1991" s="514"/>
      <c r="M1991" s="514"/>
      <c r="N1991" s="514"/>
    </row>
    <row r="1992" spans="3:14" x14ac:dyDescent="0.2">
      <c r="C1992" s="514"/>
      <c r="E1992" s="514"/>
      <c r="F1992" s="514"/>
      <c r="G1992" s="514"/>
      <c r="H1992" s="514"/>
      <c r="I1992" s="514"/>
      <c r="J1992" s="514"/>
      <c r="K1992" s="514"/>
      <c r="L1992" s="514"/>
      <c r="M1992" s="514"/>
      <c r="N1992" s="514"/>
    </row>
    <row r="1993" spans="3:14" x14ac:dyDescent="0.2">
      <c r="C1993" s="514"/>
      <c r="E1993" s="514"/>
      <c r="F1993" s="514"/>
      <c r="G1993" s="514"/>
      <c r="H1993" s="514"/>
      <c r="I1993" s="514"/>
      <c r="J1993" s="514"/>
      <c r="K1993" s="514"/>
      <c r="L1993" s="514"/>
      <c r="M1993" s="514"/>
      <c r="N1993" s="514"/>
    </row>
    <row r="1994" spans="3:14" x14ac:dyDescent="0.2">
      <c r="C1994" s="514"/>
      <c r="E1994" s="514"/>
      <c r="F1994" s="514"/>
      <c r="G1994" s="514"/>
      <c r="H1994" s="514"/>
      <c r="I1994" s="514"/>
      <c r="J1994" s="514"/>
      <c r="K1994" s="514"/>
      <c r="L1994" s="514"/>
      <c r="M1994" s="514"/>
      <c r="N1994" s="514"/>
    </row>
    <row r="1995" spans="3:14" x14ac:dyDescent="0.2">
      <c r="C1995" s="514"/>
      <c r="E1995" s="514"/>
      <c r="F1995" s="514"/>
      <c r="G1995" s="514"/>
      <c r="H1995" s="514"/>
      <c r="I1995" s="514"/>
      <c r="J1995" s="514"/>
      <c r="K1995" s="514"/>
      <c r="L1995" s="514"/>
      <c r="M1995" s="514"/>
      <c r="N1995" s="514"/>
    </row>
    <row r="1996" spans="3:14" x14ac:dyDescent="0.2">
      <c r="C1996" s="514"/>
      <c r="E1996" s="514"/>
      <c r="F1996" s="514"/>
      <c r="G1996" s="514"/>
      <c r="H1996" s="514"/>
      <c r="I1996" s="514"/>
      <c r="J1996" s="514"/>
      <c r="K1996" s="514"/>
      <c r="L1996" s="514"/>
      <c r="M1996" s="514"/>
      <c r="N1996" s="514"/>
    </row>
    <row r="1997" spans="3:14" x14ac:dyDescent="0.2">
      <c r="C1997" s="514"/>
      <c r="E1997" s="514"/>
      <c r="F1997" s="514"/>
      <c r="G1997" s="514"/>
      <c r="H1997" s="514"/>
      <c r="I1997" s="514"/>
      <c r="J1997" s="514"/>
      <c r="K1997" s="514"/>
      <c r="L1997" s="514"/>
      <c r="M1997" s="514"/>
      <c r="N1997" s="514"/>
    </row>
    <row r="1998" spans="3:14" x14ac:dyDescent="0.2">
      <c r="C1998" s="514"/>
      <c r="E1998" s="514"/>
      <c r="F1998" s="514"/>
      <c r="G1998" s="514"/>
      <c r="H1998" s="514"/>
      <c r="I1998" s="514"/>
      <c r="J1998" s="514"/>
      <c r="K1998" s="514"/>
      <c r="L1998" s="514"/>
      <c r="M1998" s="514"/>
      <c r="N1998" s="514"/>
    </row>
    <row r="1999" spans="3:14" x14ac:dyDescent="0.2">
      <c r="C1999" s="514"/>
      <c r="E1999" s="514"/>
      <c r="F1999" s="514"/>
      <c r="G1999" s="514"/>
      <c r="H1999" s="514"/>
      <c r="I1999" s="514"/>
      <c r="J1999" s="514"/>
      <c r="K1999" s="514"/>
      <c r="L1999" s="514"/>
      <c r="M1999" s="514"/>
      <c r="N1999" s="514"/>
    </row>
    <row r="2000" spans="3:14" x14ac:dyDescent="0.2">
      <c r="C2000" s="514"/>
      <c r="E2000" s="514"/>
      <c r="F2000" s="514"/>
      <c r="G2000" s="514"/>
      <c r="H2000" s="514"/>
      <c r="I2000" s="514"/>
      <c r="J2000" s="514"/>
      <c r="K2000" s="514"/>
      <c r="L2000" s="514"/>
      <c r="M2000" s="514"/>
      <c r="N2000" s="514"/>
    </row>
    <row r="2001" spans="3:14" x14ac:dyDescent="0.2">
      <c r="C2001" s="514"/>
      <c r="E2001" s="514"/>
      <c r="F2001" s="514"/>
      <c r="G2001" s="514"/>
      <c r="H2001" s="514"/>
      <c r="I2001" s="514"/>
      <c r="J2001" s="514"/>
      <c r="K2001" s="514"/>
      <c r="L2001" s="514"/>
      <c r="M2001" s="514"/>
      <c r="N2001" s="514"/>
    </row>
    <row r="2002" spans="3:14" x14ac:dyDescent="0.2">
      <c r="C2002" s="514"/>
      <c r="E2002" s="514"/>
      <c r="F2002" s="514"/>
      <c r="G2002" s="514"/>
      <c r="H2002" s="514"/>
      <c r="I2002" s="514"/>
      <c r="J2002" s="514"/>
      <c r="K2002" s="514"/>
      <c r="L2002" s="514"/>
      <c r="M2002" s="514"/>
      <c r="N2002" s="514"/>
    </row>
    <row r="2003" spans="3:14" x14ac:dyDescent="0.2">
      <c r="C2003" s="514"/>
      <c r="E2003" s="514"/>
      <c r="F2003" s="514"/>
      <c r="G2003" s="514"/>
      <c r="H2003" s="514"/>
      <c r="I2003" s="514"/>
      <c r="J2003" s="514"/>
      <c r="K2003" s="514"/>
      <c r="L2003" s="514"/>
      <c r="M2003" s="514"/>
      <c r="N2003" s="514"/>
    </row>
    <row r="2004" spans="3:14" x14ac:dyDescent="0.2">
      <c r="C2004" s="514"/>
      <c r="E2004" s="514"/>
      <c r="F2004" s="514"/>
      <c r="G2004" s="514"/>
      <c r="H2004" s="514"/>
      <c r="I2004" s="514"/>
      <c r="J2004" s="514"/>
      <c r="K2004" s="514"/>
      <c r="L2004" s="514"/>
      <c r="M2004" s="514"/>
      <c r="N2004" s="514"/>
    </row>
    <row r="2005" spans="3:14" x14ac:dyDescent="0.2">
      <c r="C2005" s="514"/>
      <c r="E2005" s="514"/>
      <c r="F2005" s="514"/>
      <c r="G2005" s="514"/>
      <c r="H2005" s="514"/>
      <c r="I2005" s="514"/>
      <c r="J2005" s="514"/>
      <c r="K2005" s="514"/>
      <c r="L2005" s="514"/>
      <c r="M2005" s="514"/>
      <c r="N2005" s="514"/>
    </row>
    <row r="2006" spans="3:14" x14ac:dyDescent="0.2">
      <c r="C2006" s="514"/>
      <c r="E2006" s="514"/>
      <c r="F2006" s="514"/>
      <c r="G2006" s="514"/>
      <c r="H2006" s="514"/>
      <c r="I2006" s="514"/>
      <c r="J2006" s="514"/>
      <c r="K2006" s="514"/>
      <c r="L2006" s="514"/>
      <c r="M2006" s="514"/>
      <c r="N2006" s="514"/>
    </row>
    <row r="2007" spans="3:14" x14ac:dyDescent="0.2">
      <c r="C2007" s="514"/>
      <c r="E2007" s="514"/>
      <c r="F2007" s="514"/>
      <c r="G2007" s="514"/>
      <c r="H2007" s="514"/>
      <c r="I2007" s="514"/>
      <c r="J2007" s="514"/>
      <c r="K2007" s="514"/>
      <c r="L2007" s="514"/>
      <c r="M2007" s="514"/>
      <c r="N2007" s="514"/>
    </row>
    <row r="2008" spans="3:14" x14ac:dyDescent="0.2">
      <c r="C2008" s="514"/>
      <c r="E2008" s="514"/>
      <c r="F2008" s="514"/>
      <c r="G2008" s="514"/>
      <c r="H2008" s="514"/>
      <c r="I2008" s="514"/>
      <c r="J2008" s="514"/>
      <c r="K2008" s="514"/>
      <c r="L2008" s="514"/>
      <c r="M2008" s="514"/>
      <c r="N2008" s="514"/>
    </row>
    <row r="2009" spans="3:14" x14ac:dyDescent="0.2">
      <c r="C2009" s="514"/>
      <c r="E2009" s="514"/>
      <c r="F2009" s="514"/>
      <c r="G2009" s="514"/>
      <c r="H2009" s="514"/>
      <c r="I2009" s="514"/>
      <c r="J2009" s="514"/>
      <c r="K2009" s="514"/>
      <c r="L2009" s="514"/>
      <c r="M2009" s="514"/>
      <c r="N2009" s="514"/>
    </row>
    <row r="2010" spans="3:14" x14ac:dyDescent="0.2">
      <c r="C2010" s="514"/>
      <c r="E2010" s="514"/>
      <c r="F2010" s="514"/>
      <c r="G2010" s="514"/>
      <c r="H2010" s="514"/>
      <c r="I2010" s="514"/>
      <c r="J2010" s="514"/>
      <c r="K2010" s="514"/>
      <c r="L2010" s="514"/>
      <c r="M2010" s="514"/>
      <c r="N2010" s="514"/>
    </row>
    <row r="2011" spans="3:14" x14ac:dyDescent="0.2">
      <c r="C2011" s="514"/>
      <c r="E2011" s="514"/>
      <c r="F2011" s="514"/>
      <c r="G2011" s="514"/>
      <c r="H2011" s="514"/>
      <c r="I2011" s="514"/>
      <c r="J2011" s="514"/>
      <c r="K2011" s="514"/>
      <c r="L2011" s="514"/>
      <c r="M2011" s="514"/>
      <c r="N2011" s="514"/>
    </row>
    <row r="2012" spans="3:14" x14ac:dyDescent="0.2">
      <c r="C2012" s="514"/>
      <c r="E2012" s="514"/>
      <c r="F2012" s="514"/>
      <c r="G2012" s="514"/>
      <c r="H2012" s="514"/>
      <c r="I2012" s="514"/>
      <c r="J2012" s="514"/>
      <c r="K2012" s="514"/>
      <c r="L2012" s="514"/>
      <c r="M2012" s="514"/>
      <c r="N2012" s="514"/>
    </row>
    <row r="2013" spans="3:14" x14ac:dyDescent="0.2">
      <c r="C2013" s="514"/>
      <c r="E2013" s="514"/>
      <c r="F2013" s="514"/>
      <c r="G2013" s="514"/>
      <c r="H2013" s="514"/>
      <c r="I2013" s="514"/>
      <c r="J2013" s="514"/>
      <c r="K2013" s="514"/>
      <c r="L2013" s="514"/>
      <c r="M2013" s="514"/>
      <c r="N2013" s="514"/>
    </row>
    <row r="2014" spans="3:14" x14ac:dyDescent="0.2">
      <c r="C2014" s="514"/>
      <c r="E2014" s="514"/>
      <c r="F2014" s="514"/>
      <c r="G2014" s="514"/>
      <c r="H2014" s="514"/>
      <c r="I2014" s="514"/>
      <c r="J2014" s="514"/>
      <c r="K2014" s="514"/>
      <c r="L2014" s="514"/>
      <c r="M2014" s="514"/>
      <c r="N2014" s="514"/>
    </row>
    <row r="2015" spans="3:14" x14ac:dyDescent="0.2">
      <c r="C2015" s="514"/>
      <c r="E2015" s="514"/>
      <c r="F2015" s="514"/>
      <c r="G2015" s="514"/>
      <c r="H2015" s="514"/>
      <c r="I2015" s="514"/>
      <c r="J2015" s="514"/>
      <c r="K2015" s="514"/>
      <c r="L2015" s="514"/>
      <c r="M2015" s="514"/>
      <c r="N2015" s="514"/>
    </row>
    <row r="2016" spans="3:14" x14ac:dyDescent="0.2">
      <c r="C2016" s="514"/>
      <c r="E2016" s="514"/>
      <c r="F2016" s="514"/>
      <c r="G2016" s="514"/>
      <c r="H2016" s="514"/>
      <c r="I2016" s="514"/>
      <c r="J2016" s="514"/>
      <c r="K2016" s="514"/>
      <c r="L2016" s="514"/>
      <c r="M2016" s="514"/>
      <c r="N2016" s="514"/>
    </row>
    <row r="2017" spans="3:14" x14ac:dyDescent="0.2">
      <c r="C2017" s="514"/>
      <c r="E2017" s="514"/>
      <c r="F2017" s="514"/>
      <c r="G2017" s="514"/>
      <c r="H2017" s="514"/>
      <c r="I2017" s="514"/>
      <c r="J2017" s="514"/>
      <c r="K2017" s="514"/>
      <c r="L2017" s="514"/>
      <c r="M2017" s="514"/>
      <c r="N2017" s="514"/>
    </row>
    <row r="2018" spans="3:14" x14ac:dyDescent="0.2">
      <c r="C2018" s="514"/>
      <c r="E2018" s="514"/>
      <c r="F2018" s="514"/>
      <c r="G2018" s="514"/>
      <c r="H2018" s="514"/>
      <c r="I2018" s="514"/>
      <c r="J2018" s="514"/>
      <c r="K2018" s="514"/>
      <c r="L2018" s="514"/>
      <c r="M2018" s="514"/>
      <c r="N2018" s="514"/>
    </row>
    <row r="2019" spans="3:14" x14ac:dyDescent="0.2">
      <c r="C2019" s="514"/>
      <c r="E2019" s="514"/>
      <c r="F2019" s="514"/>
      <c r="G2019" s="514"/>
      <c r="H2019" s="514"/>
      <c r="I2019" s="514"/>
      <c r="J2019" s="514"/>
      <c r="K2019" s="514"/>
      <c r="L2019" s="514"/>
      <c r="M2019" s="514"/>
      <c r="N2019" s="514"/>
    </row>
    <row r="2020" spans="3:14" x14ac:dyDescent="0.2">
      <c r="C2020" s="514"/>
      <c r="E2020" s="514"/>
      <c r="F2020" s="514"/>
      <c r="G2020" s="514"/>
      <c r="H2020" s="514"/>
      <c r="I2020" s="514"/>
      <c r="J2020" s="514"/>
      <c r="K2020" s="514"/>
      <c r="L2020" s="514"/>
      <c r="M2020" s="514"/>
      <c r="N2020" s="514"/>
    </row>
    <row r="2021" spans="3:14" x14ac:dyDescent="0.2">
      <c r="C2021" s="514"/>
      <c r="E2021" s="514"/>
      <c r="F2021" s="514"/>
      <c r="G2021" s="514"/>
      <c r="H2021" s="514"/>
      <c r="I2021" s="514"/>
      <c r="J2021" s="514"/>
      <c r="K2021" s="514"/>
      <c r="L2021" s="514"/>
      <c r="M2021" s="514"/>
      <c r="N2021" s="514"/>
    </row>
    <row r="2022" spans="3:14" x14ac:dyDescent="0.2">
      <c r="C2022" s="514"/>
      <c r="E2022" s="514"/>
      <c r="F2022" s="514"/>
      <c r="G2022" s="514"/>
      <c r="H2022" s="514"/>
      <c r="I2022" s="514"/>
      <c r="J2022" s="514"/>
      <c r="K2022" s="514"/>
      <c r="L2022" s="514"/>
      <c r="M2022" s="514"/>
      <c r="N2022" s="514"/>
    </row>
    <row r="2023" spans="3:14" x14ac:dyDescent="0.2">
      <c r="C2023" s="514"/>
      <c r="E2023" s="514"/>
      <c r="F2023" s="514"/>
      <c r="G2023" s="514"/>
      <c r="H2023" s="514"/>
      <c r="I2023" s="514"/>
      <c r="J2023" s="514"/>
      <c r="K2023" s="514"/>
      <c r="L2023" s="514"/>
      <c r="M2023" s="514"/>
      <c r="N2023" s="514"/>
    </row>
    <row r="2024" spans="3:14" x14ac:dyDescent="0.2">
      <c r="C2024" s="514"/>
      <c r="E2024" s="514"/>
      <c r="F2024" s="514"/>
      <c r="G2024" s="514"/>
      <c r="H2024" s="514"/>
      <c r="I2024" s="514"/>
      <c r="J2024" s="514"/>
      <c r="K2024" s="514"/>
      <c r="L2024" s="514"/>
      <c r="M2024" s="514"/>
      <c r="N2024" s="514"/>
    </row>
    <row r="2025" spans="3:14" x14ac:dyDescent="0.2">
      <c r="C2025" s="514"/>
      <c r="E2025" s="514"/>
      <c r="F2025" s="514"/>
      <c r="G2025" s="514"/>
      <c r="H2025" s="514"/>
      <c r="I2025" s="514"/>
      <c r="J2025" s="514"/>
      <c r="K2025" s="514"/>
      <c r="L2025" s="514"/>
      <c r="M2025" s="514"/>
      <c r="N2025" s="514"/>
    </row>
    <row r="2026" spans="3:14" x14ac:dyDescent="0.2">
      <c r="C2026" s="514"/>
      <c r="E2026" s="514"/>
      <c r="F2026" s="514"/>
      <c r="G2026" s="514"/>
      <c r="H2026" s="514"/>
      <c r="I2026" s="514"/>
      <c r="J2026" s="514"/>
      <c r="K2026" s="514"/>
      <c r="L2026" s="514"/>
      <c r="M2026" s="514"/>
      <c r="N2026" s="514"/>
    </row>
    <row r="2027" spans="3:14" x14ac:dyDescent="0.2">
      <c r="C2027" s="514"/>
      <c r="E2027" s="514"/>
      <c r="F2027" s="514"/>
      <c r="G2027" s="514"/>
      <c r="H2027" s="514"/>
      <c r="I2027" s="514"/>
      <c r="J2027" s="514"/>
      <c r="K2027" s="514"/>
      <c r="L2027" s="514"/>
      <c r="M2027" s="514"/>
      <c r="N2027" s="514"/>
    </row>
    <row r="2028" spans="3:14" x14ac:dyDescent="0.2">
      <c r="C2028" s="514"/>
      <c r="E2028" s="514"/>
      <c r="F2028" s="514"/>
      <c r="G2028" s="514"/>
      <c r="H2028" s="514"/>
      <c r="I2028" s="514"/>
      <c r="J2028" s="514"/>
      <c r="K2028" s="514"/>
      <c r="L2028" s="514"/>
      <c r="M2028" s="514"/>
      <c r="N2028" s="514"/>
    </row>
    <row r="2029" spans="3:14" x14ac:dyDescent="0.2">
      <c r="C2029" s="514"/>
      <c r="E2029" s="514"/>
      <c r="F2029" s="514"/>
      <c r="G2029" s="514"/>
      <c r="H2029" s="514"/>
      <c r="I2029" s="514"/>
      <c r="J2029" s="514"/>
      <c r="K2029" s="514"/>
      <c r="L2029" s="514"/>
      <c r="M2029" s="514"/>
      <c r="N2029" s="514"/>
    </row>
    <row r="2030" spans="3:14" x14ac:dyDescent="0.2">
      <c r="C2030" s="514"/>
      <c r="E2030" s="514"/>
      <c r="F2030" s="514"/>
      <c r="G2030" s="514"/>
      <c r="H2030" s="514"/>
      <c r="I2030" s="514"/>
      <c r="J2030" s="514"/>
      <c r="K2030" s="514"/>
      <c r="L2030" s="514"/>
      <c r="M2030" s="514"/>
      <c r="N2030" s="514"/>
    </row>
    <row r="2031" spans="3:14" x14ac:dyDescent="0.2">
      <c r="C2031" s="514"/>
      <c r="E2031" s="514"/>
      <c r="F2031" s="514"/>
      <c r="G2031" s="514"/>
      <c r="H2031" s="514"/>
      <c r="I2031" s="514"/>
      <c r="J2031" s="514"/>
      <c r="K2031" s="514"/>
      <c r="L2031" s="514"/>
      <c r="M2031" s="514"/>
      <c r="N2031" s="514"/>
    </row>
    <row r="2032" spans="3:14" x14ac:dyDescent="0.2">
      <c r="C2032" s="514"/>
      <c r="E2032" s="514"/>
      <c r="F2032" s="514"/>
      <c r="G2032" s="514"/>
      <c r="H2032" s="514"/>
      <c r="I2032" s="514"/>
      <c r="J2032" s="514"/>
      <c r="K2032" s="514"/>
      <c r="L2032" s="514"/>
      <c r="M2032" s="514"/>
      <c r="N2032" s="514"/>
    </row>
    <row r="2033" spans="3:14" x14ac:dyDescent="0.2">
      <c r="C2033" s="514"/>
      <c r="E2033" s="514"/>
      <c r="F2033" s="514"/>
      <c r="G2033" s="514"/>
      <c r="H2033" s="514"/>
      <c r="I2033" s="514"/>
      <c r="J2033" s="514"/>
      <c r="K2033" s="514"/>
      <c r="L2033" s="514"/>
      <c r="M2033" s="514"/>
      <c r="N2033" s="514"/>
    </row>
    <row r="2034" spans="3:14" x14ac:dyDescent="0.2">
      <c r="C2034" s="514"/>
      <c r="E2034" s="514"/>
      <c r="F2034" s="514"/>
      <c r="G2034" s="514"/>
      <c r="H2034" s="514"/>
      <c r="I2034" s="514"/>
      <c r="J2034" s="514"/>
      <c r="K2034" s="514"/>
      <c r="L2034" s="514"/>
      <c r="M2034" s="514"/>
      <c r="N2034" s="514"/>
    </row>
    <row r="2035" spans="3:14" x14ac:dyDescent="0.2">
      <c r="C2035" s="514"/>
      <c r="E2035" s="514"/>
      <c r="F2035" s="514"/>
      <c r="G2035" s="514"/>
      <c r="H2035" s="514"/>
      <c r="I2035" s="514"/>
      <c r="J2035" s="514"/>
      <c r="K2035" s="514"/>
      <c r="L2035" s="514"/>
      <c r="M2035" s="514"/>
      <c r="N2035" s="514"/>
    </row>
    <row r="2036" spans="3:14" x14ac:dyDescent="0.2">
      <c r="C2036" s="514"/>
      <c r="E2036" s="514"/>
      <c r="F2036" s="514"/>
      <c r="G2036" s="514"/>
      <c r="H2036" s="514"/>
      <c r="I2036" s="514"/>
      <c r="J2036" s="514"/>
      <c r="K2036" s="514"/>
      <c r="L2036" s="514"/>
      <c r="M2036" s="514"/>
      <c r="N2036" s="514"/>
    </row>
    <row r="2037" spans="3:14" x14ac:dyDescent="0.2">
      <c r="C2037" s="514"/>
      <c r="E2037" s="514"/>
      <c r="F2037" s="514"/>
      <c r="G2037" s="514"/>
      <c r="H2037" s="514"/>
      <c r="I2037" s="514"/>
      <c r="J2037" s="514"/>
      <c r="K2037" s="514"/>
      <c r="L2037" s="514"/>
      <c r="M2037" s="514"/>
      <c r="N2037" s="514"/>
    </row>
    <row r="2038" spans="3:14" x14ac:dyDescent="0.2">
      <c r="C2038" s="514"/>
      <c r="E2038" s="514"/>
      <c r="F2038" s="514"/>
      <c r="G2038" s="514"/>
      <c r="H2038" s="514"/>
      <c r="I2038" s="514"/>
      <c r="J2038" s="514"/>
      <c r="K2038" s="514"/>
      <c r="L2038" s="514"/>
      <c r="M2038" s="514"/>
      <c r="N2038" s="514"/>
    </row>
    <row r="2039" spans="3:14" x14ac:dyDescent="0.2">
      <c r="C2039" s="514"/>
      <c r="E2039" s="514"/>
      <c r="F2039" s="514"/>
      <c r="G2039" s="514"/>
      <c r="H2039" s="514"/>
      <c r="I2039" s="514"/>
      <c r="J2039" s="514"/>
      <c r="K2039" s="514"/>
      <c r="L2039" s="514"/>
      <c r="M2039" s="514"/>
      <c r="N2039" s="514"/>
    </row>
    <row r="2040" spans="3:14" x14ac:dyDescent="0.2">
      <c r="C2040" s="514"/>
      <c r="E2040" s="514"/>
      <c r="F2040" s="514"/>
      <c r="G2040" s="514"/>
      <c r="H2040" s="514"/>
      <c r="I2040" s="514"/>
      <c r="J2040" s="514"/>
      <c r="K2040" s="514"/>
      <c r="L2040" s="514"/>
      <c r="M2040" s="514"/>
      <c r="N2040" s="514"/>
    </row>
    <row r="2041" spans="3:14" x14ac:dyDescent="0.2">
      <c r="C2041" s="514"/>
      <c r="E2041" s="514"/>
      <c r="F2041" s="514"/>
      <c r="G2041" s="514"/>
      <c r="H2041" s="514"/>
      <c r="I2041" s="514"/>
      <c r="J2041" s="514"/>
      <c r="K2041" s="514"/>
      <c r="L2041" s="514"/>
      <c r="M2041" s="514"/>
      <c r="N2041" s="514"/>
    </row>
    <row r="2042" spans="3:14" x14ac:dyDescent="0.2">
      <c r="C2042" s="514"/>
      <c r="E2042" s="514"/>
      <c r="F2042" s="514"/>
      <c r="G2042" s="514"/>
      <c r="H2042" s="514"/>
      <c r="I2042" s="514"/>
      <c r="J2042" s="514"/>
      <c r="K2042" s="514"/>
      <c r="L2042" s="514"/>
      <c r="M2042" s="514"/>
      <c r="N2042" s="514"/>
    </row>
    <row r="2043" spans="3:14" x14ac:dyDescent="0.2">
      <c r="C2043" s="514"/>
      <c r="E2043" s="514"/>
      <c r="F2043" s="514"/>
      <c r="G2043" s="514"/>
      <c r="H2043" s="514"/>
      <c r="I2043" s="514"/>
      <c r="J2043" s="514"/>
      <c r="K2043" s="514"/>
      <c r="L2043" s="514"/>
      <c r="M2043" s="514"/>
      <c r="N2043" s="514"/>
    </row>
    <row r="2044" spans="3:14" x14ac:dyDescent="0.2">
      <c r="C2044" s="514"/>
      <c r="E2044" s="514"/>
      <c r="F2044" s="514"/>
      <c r="G2044" s="514"/>
      <c r="H2044" s="514"/>
      <c r="I2044" s="514"/>
      <c r="J2044" s="514"/>
      <c r="K2044" s="514"/>
      <c r="L2044" s="514"/>
      <c r="M2044" s="514"/>
      <c r="N2044" s="514"/>
    </row>
    <row r="2045" spans="3:14" x14ac:dyDescent="0.2">
      <c r="C2045" s="514"/>
      <c r="E2045" s="514"/>
      <c r="F2045" s="514"/>
      <c r="G2045" s="514"/>
      <c r="H2045" s="514"/>
      <c r="I2045" s="514"/>
      <c r="J2045" s="514"/>
      <c r="K2045" s="514"/>
      <c r="L2045" s="514"/>
      <c r="M2045" s="514"/>
      <c r="N2045" s="514"/>
    </row>
    <row r="2046" spans="3:14" x14ac:dyDescent="0.2">
      <c r="C2046" s="514"/>
      <c r="E2046" s="514"/>
      <c r="F2046" s="514"/>
      <c r="G2046" s="514"/>
      <c r="H2046" s="514"/>
      <c r="I2046" s="514"/>
      <c r="J2046" s="514"/>
      <c r="K2046" s="514"/>
      <c r="L2046" s="514"/>
      <c r="M2046" s="514"/>
      <c r="N2046" s="514"/>
    </row>
    <row r="2047" spans="3:14" x14ac:dyDescent="0.2">
      <c r="C2047" s="514"/>
      <c r="E2047" s="514"/>
      <c r="F2047" s="514"/>
      <c r="G2047" s="514"/>
      <c r="H2047" s="514"/>
      <c r="I2047" s="514"/>
      <c r="J2047" s="514"/>
      <c r="K2047" s="514"/>
      <c r="L2047" s="514"/>
      <c r="M2047" s="514"/>
      <c r="N2047" s="514"/>
    </row>
    <row r="2048" spans="3:14" x14ac:dyDescent="0.2">
      <c r="C2048" s="514"/>
      <c r="E2048" s="514"/>
      <c r="F2048" s="514"/>
      <c r="G2048" s="514"/>
      <c r="H2048" s="514"/>
      <c r="I2048" s="514"/>
      <c r="J2048" s="514"/>
      <c r="K2048" s="514"/>
      <c r="L2048" s="514"/>
      <c r="M2048" s="514"/>
      <c r="N2048" s="514"/>
    </row>
    <row r="2049" spans="3:14" x14ac:dyDescent="0.2">
      <c r="C2049" s="514"/>
      <c r="E2049" s="514"/>
      <c r="F2049" s="514"/>
      <c r="G2049" s="514"/>
      <c r="H2049" s="514"/>
      <c r="I2049" s="514"/>
      <c r="J2049" s="514"/>
      <c r="K2049" s="514"/>
      <c r="L2049" s="514"/>
      <c r="M2049" s="514"/>
      <c r="N2049" s="514"/>
    </row>
    <row r="2050" spans="3:14" x14ac:dyDescent="0.2">
      <c r="C2050" s="514"/>
      <c r="E2050" s="514"/>
      <c r="F2050" s="514"/>
      <c r="G2050" s="514"/>
      <c r="H2050" s="514"/>
      <c r="I2050" s="514"/>
      <c r="J2050" s="514"/>
      <c r="K2050" s="514"/>
      <c r="L2050" s="514"/>
      <c r="M2050" s="514"/>
      <c r="N2050" s="514"/>
    </row>
    <row r="2051" spans="3:14" x14ac:dyDescent="0.2">
      <c r="C2051" s="514"/>
      <c r="E2051" s="514"/>
      <c r="F2051" s="514"/>
      <c r="G2051" s="514"/>
      <c r="H2051" s="514"/>
      <c r="I2051" s="514"/>
      <c r="J2051" s="514"/>
      <c r="K2051" s="514"/>
      <c r="L2051" s="514"/>
      <c r="M2051" s="514"/>
      <c r="N2051" s="514"/>
    </row>
    <row r="2052" spans="3:14" x14ac:dyDescent="0.2">
      <c r="C2052" s="514"/>
      <c r="E2052" s="514"/>
      <c r="F2052" s="514"/>
      <c r="G2052" s="514"/>
      <c r="H2052" s="514"/>
      <c r="I2052" s="514"/>
      <c r="J2052" s="514"/>
      <c r="K2052" s="514"/>
      <c r="L2052" s="514"/>
      <c r="M2052" s="514"/>
      <c r="N2052" s="514"/>
    </row>
    <row r="2053" spans="3:14" x14ac:dyDescent="0.2">
      <c r="C2053" s="514"/>
      <c r="E2053" s="514"/>
      <c r="F2053" s="514"/>
      <c r="G2053" s="514"/>
      <c r="H2053" s="514"/>
      <c r="I2053" s="514"/>
      <c r="J2053" s="514"/>
      <c r="K2053" s="514"/>
      <c r="L2053" s="514"/>
      <c r="M2053" s="514"/>
      <c r="N2053" s="514"/>
    </row>
    <row r="2054" spans="3:14" x14ac:dyDescent="0.2">
      <c r="C2054" s="514"/>
      <c r="E2054" s="514"/>
      <c r="F2054" s="514"/>
      <c r="G2054" s="514"/>
      <c r="H2054" s="514"/>
      <c r="I2054" s="514"/>
      <c r="J2054" s="514"/>
      <c r="K2054" s="514"/>
      <c r="L2054" s="514"/>
      <c r="M2054" s="514"/>
      <c r="N2054" s="514"/>
    </row>
    <row r="2055" spans="3:14" x14ac:dyDescent="0.2">
      <c r="C2055" s="514"/>
      <c r="E2055" s="514"/>
      <c r="F2055" s="514"/>
      <c r="G2055" s="514"/>
      <c r="H2055" s="514"/>
      <c r="I2055" s="514"/>
      <c r="J2055" s="514"/>
      <c r="K2055" s="514"/>
      <c r="L2055" s="514"/>
      <c r="M2055" s="514"/>
      <c r="N2055" s="514"/>
    </row>
    <row r="2056" spans="3:14" x14ac:dyDescent="0.2">
      <c r="C2056" s="514"/>
      <c r="E2056" s="514"/>
      <c r="F2056" s="514"/>
      <c r="G2056" s="514"/>
      <c r="H2056" s="514"/>
      <c r="I2056" s="514"/>
      <c r="J2056" s="514"/>
      <c r="K2056" s="514"/>
      <c r="L2056" s="514"/>
      <c r="M2056" s="514"/>
      <c r="N2056" s="514"/>
    </row>
    <row r="2057" spans="3:14" x14ac:dyDescent="0.2">
      <c r="C2057" s="514"/>
      <c r="E2057" s="514"/>
      <c r="F2057" s="514"/>
      <c r="G2057" s="514"/>
      <c r="H2057" s="514"/>
      <c r="I2057" s="514"/>
      <c r="J2057" s="514"/>
      <c r="K2057" s="514"/>
      <c r="L2057" s="514"/>
      <c r="M2057" s="514"/>
      <c r="N2057" s="514"/>
    </row>
    <row r="2058" spans="3:14" x14ac:dyDescent="0.2">
      <c r="C2058" s="514"/>
      <c r="E2058" s="514"/>
      <c r="F2058" s="514"/>
      <c r="G2058" s="514"/>
      <c r="H2058" s="514"/>
      <c r="I2058" s="514"/>
      <c r="J2058" s="514"/>
      <c r="K2058" s="514"/>
      <c r="L2058" s="514"/>
      <c r="M2058" s="514"/>
      <c r="N2058" s="514"/>
    </row>
    <row r="2059" spans="3:14" x14ac:dyDescent="0.2">
      <c r="C2059" s="514"/>
      <c r="E2059" s="514"/>
      <c r="F2059" s="514"/>
      <c r="G2059" s="514"/>
      <c r="H2059" s="514"/>
      <c r="I2059" s="514"/>
      <c r="J2059" s="514"/>
      <c r="K2059" s="514"/>
      <c r="L2059" s="514"/>
      <c r="M2059" s="514"/>
      <c r="N2059" s="514"/>
    </row>
    <row r="2060" spans="3:14" x14ac:dyDescent="0.2">
      <c r="C2060" s="514"/>
      <c r="E2060" s="514"/>
      <c r="F2060" s="514"/>
      <c r="G2060" s="514"/>
      <c r="H2060" s="514"/>
      <c r="I2060" s="514"/>
      <c r="J2060" s="514"/>
      <c r="K2060" s="514"/>
      <c r="L2060" s="514"/>
      <c r="M2060" s="514"/>
      <c r="N2060" s="514"/>
    </row>
    <row r="2061" spans="3:14" x14ac:dyDescent="0.2">
      <c r="C2061" s="514"/>
      <c r="E2061" s="514"/>
      <c r="F2061" s="514"/>
      <c r="G2061" s="514"/>
      <c r="H2061" s="514"/>
      <c r="I2061" s="514"/>
      <c r="J2061" s="514"/>
      <c r="K2061" s="514"/>
      <c r="L2061" s="514"/>
      <c r="M2061" s="514"/>
      <c r="N2061" s="514"/>
    </row>
    <row r="2062" spans="3:14" x14ac:dyDescent="0.2">
      <c r="C2062" s="514"/>
      <c r="E2062" s="514"/>
      <c r="F2062" s="514"/>
      <c r="G2062" s="514"/>
      <c r="H2062" s="514"/>
      <c r="I2062" s="514"/>
      <c r="J2062" s="514"/>
      <c r="K2062" s="514"/>
      <c r="L2062" s="514"/>
      <c r="M2062" s="514"/>
      <c r="N2062" s="514"/>
    </row>
    <row r="2063" spans="3:14" x14ac:dyDescent="0.2">
      <c r="C2063" s="514"/>
      <c r="E2063" s="514"/>
      <c r="F2063" s="514"/>
      <c r="G2063" s="514"/>
      <c r="H2063" s="514"/>
      <c r="I2063" s="514"/>
      <c r="J2063" s="514"/>
      <c r="K2063" s="514"/>
      <c r="L2063" s="514"/>
      <c r="M2063" s="514"/>
      <c r="N2063" s="514"/>
    </row>
    <row r="2064" spans="3:14" x14ac:dyDescent="0.2">
      <c r="C2064" s="514"/>
      <c r="E2064" s="514"/>
      <c r="F2064" s="514"/>
      <c r="G2064" s="514"/>
      <c r="H2064" s="514"/>
      <c r="I2064" s="514"/>
      <c r="J2064" s="514"/>
      <c r="K2064" s="514"/>
      <c r="L2064" s="514"/>
      <c r="M2064" s="514"/>
      <c r="N2064" s="514"/>
    </row>
    <row r="2065" spans="3:14" x14ac:dyDescent="0.2">
      <c r="C2065" s="514"/>
      <c r="E2065" s="514"/>
      <c r="F2065" s="514"/>
      <c r="G2065" s="514"/>
      <c r="H2065" s="514"/>
      <c r="I2065" s="514"/>
      <c r="J2065" s="514"/>
      <c r="K2065" s="514"/>
      <c r="L2065" s="514"/>
      <c r="M2065" s="514"/>
      <c r="N2065" s="514"/>
    </row>
    <row r="2066" spans="3:14" x14ac:dyDescent="0.2">
      <c r="C2066" s="514"/>
      <c r="E2066" s="514"/>
      <c r="F2066" s="514"/>
      <c r="G2066" s="514"/>
      <c r="H2066" s="514"/>
      <c r="I2066" s="514"/>
      <c r="J2066" s="514"/>
      <c r="K2066" s="514"/>
      <c r="L2066" s="514"/>
      <c r="M2066" s="514"/>
      <c r="N2066" s="514"/>
    </row>
    <row r="2067" spans="3:14" x14ac:dyDescent="0.2">
      <c r="C2067" s="514"/>
      <c r="E2067" s="514"/>
      <c r="F2067" s="514"/>
      <c r="G2067" s="514"/>
      <c r="H2067" s="514"/>
      <c r="I2067" s="514"/>
      <c r="J2067" s="514"/>
      <c r="K2067" s="514"/>
      <c r="L2067" s="514"/>
      <c r="M2067" s="514"/>
      <c r="N2067" s="514"/>
    </row>
    <row r="2068" spans="3:14" x14ac:dyDescent="0.2">
      <c r="C2068" s="514"/>
      <c r="E2068" s="514"/>
      <c r="F2068" s="514"/>
      <c r="G2068" s="514"/>
      <c r="H2068" s="514"/>
      <c r="I2068" s="514"/>
      <c r="J2068" s="514"/>
      <c r="K2068" s="514"/>
      <c r="L2068" s="514"/>
      <c r="M2068" s="514"/>
      <c r="N2068" s="514"/>
    </row>
    <row r="2069" spans="3:14" x14ac:dyDescent="0.2">
      <c r="C2069" s="514"/>
      <c r="E2069" s="514"/>
      <c r="F2069" s="514"/>
      <c r="G2069" s="514"/>
      <c r="H2069" s="514"/>
      <c r="I2069" s="514"/>
      <c r="J2069" s="514"/>
      <c r="K2069" s="514"/>
      <c r="L2069" s="514"/>
      <c r="M2069" s="514"/>
      <c r="N2069" s="514"/>
    </row>
    <row r="2070" spans="3:14" x14ac:dyDescent="0.2">
      <c r="C2070" s="514"/>
      <c r="E2070" s="514"/>
      <c r="F2070" s="514"/>
      <c r="G2070" s="514"/>
      <c r="H2070" s="514"/>
      <c r="I2070" s="514"/>
      <c r="J2070" s="514"/>
      <c r="K2070" s="514"/>
      <c r="L2070" s="514"/>
      <c r="M2070" s="514"/>
      <c r="N2070" s="514"/>
    </row>
    <row r="2071" spans="3:14" x14ac:dyDescent="0.2">
      <c r="C2071" s="514"/>
      <c r="E2071" s="514"/>
      <c r="F2071" s="514"/>
      <c r="G2071" s="514"/>
      <c r="H2071" s="514"/>
      <c r="I2071" s="514"/>
      <c r="J2071" s="514"/>
      <c r="K2071" s="514"/>
      <c r="L2071" s="514"/>
      <c r="M2071" s="514"/>
      <c r="N2071" s="514"/>
    </row>
    <row r="2072" spans="3:14" x14ac:dyDescent="0.2">
      <c r="C2072" s="514"/>
      <c r="E2072" s="514"/>
      <c r="F2072" s="514"/>
      <c r="G2072" s="514"/>
      <c r="H2072" s="514"/>
      <c r="I2072" s="514"/>
      <c r="J2072" s="514"/>
      <c r="K2072" s="514"/>
      <c r="L2072" s="514"/>
      <c r="M2072" s="514"/>
      <c r="N2072" s="514"/>
    </row>
    <row r="2073" spans="3:14" x14ac:dyDescent="0.2">
      <c r="C2073" s="514"/>
      <c r="E2073" s="514"/>
      <c r="F2073" s="514"/>
      <c r="G2073" s="514"/>
      <c r="H2073" s="514"/>
      <c r="I2073" s="514"/>
      <c r="J2073" s="514"/>
      <c r="K2073" s="514"/>
      <c r="L2073" s="514"/>
      <c r="M2073" s="514"/>
      <c r="N2073" s="514"/>
    </row>
    <row r="2074" spans="3:14" x14ac:dyDescent="0.2">
      <c r="C2074" s="514"/>
      <c r="E2074" s="514"/>
      <c r="F2074" s="514"/>
      <c r="G2074" s="514"/>
      <c r="H2074" s="514"/>
      <c r="I2074" s="514"/>
      <c r="J2074" s="514"/>
      <c r="K2074" s="514"/>
      <c r="L2074" s="514"/>
      <c r="M2074" s="514"/>
      <c r="N2074" s="514"/>
    </row>
    <row r="2075" spans="3:14" x14ac:dyDescent="0.2">
      <c r="C2075" s="514"/>
      <c r="E2075" s="514"/>
      <c r="F2075" s="514"/>
      <c r="G2075" s="514"/>
      <c r="H2075" s="514"/>
      <c r="I2075" s="514"/>
      <c r="J2075" s="514"/>
      <c r="K2075" s="514"/>
      <c r="L2075" s="514"/>
      <c r="M2075" s="514"/>
      <c r="N2075" s="514"/>
    </row>
    <row r="2076" spans="3:14" x14ac:dyDescent="0.2">
      <c r="C2076" s="514"/>
      <c r="E2076" s="514"/>
      <c r="F2076" s="514"/>
      <c r="G2076" s="514"/>
      <c r="H2076" s="514"/>
      <c r="I2076" s="514"/>
      <c r="J2076" s="514"/>
      <c r="K2076" s="514"/>
      <c r="L2076" s="514"/>
      <c r="M2076" s="514"/>
      <c r="N2076" s="514"/>
    </row>
    <row r="2077" spans="3:14" x14ac:dyDescent="0.2">
      <c r="C2077" s="514"/>
      <c r="E2077" s="514"/>
      <c r="F2077" s="514"/>
      <c r="G2077" s="514"/>
      <c r="H2077" s="514"/>
      <c r="I2077" s="514"/>
      <c r="J2077" s="514"/>
      <c r="K2077" s="514"/>
      <c r="L2077" s="514"/>
      <c r="M2077" s="514"/>
      <c r="N2077" s="514"/>
    </row>
    <row r="2078" spans="3:14" x14ac:dyDescent="0.2">
      <c r="C2078" s="514"/>
      <c r="E2078" s="514"/>
      <c r="F2078" s="514"/>
      <c r="G2078" s="514"/>
      <c r="H2078" s="514"/>
      <c r="I2078" s="514"/>
      <c r="J2078" s="514"/>
      <c r="K2078" s="514"/>
      <c r="L2078" s="514"/>
      <c r="M2078" s="514"/>
      <c r="N2078" s="514"/>
    </row>
    <row r="2079" spans="3:14" x14ac:dyDescent="0.2">
      <c r="C2079" s="514"/>
      <c r="E2079" s="514"/>
      <c r="F2079" s="514"/>
      <c r="G2079" s="514"/>
      <c r="H2079" s="514"/>
      <c r="I2079" s="514"/>
      <c r="J2079" s="514"/>
      <c r="K2079" s="514"/>
      <c r="L2079" s="514"/>
      <c r="M2079" s="514"/>
      <c r="N2079" s="514"/>
    </row>
    <row r="2080" spans="3:14" x14ac:dyDescent="0.2">
      <c r="C2080" s="514"/>
      <c r="E2080" s="514"/>
      <c r="F2080" s="514"/>
      <c r="G2080" s="514"/>
      <c r="H2080" s="514"/>
      <c r="I2080" s="514"/>
      <c r="J2080" s="514"/>
      <c r="K2080" s="514"/>
      <c r="L2080" s="514"/>
      <c r="M2080" s="514"/>
      <c r="N2080" s="514"/>
    </row>
    <row r="2081" spans="3:14" x14ac:dyDescent="0.2">
      <c r="C2081" s="514"/>
      <c r="E2081" s="514"/>
      <c r="F2081" s="514"/>
      <c r="G2081" s="514"/>
      <c r="H2081" s="514"/>
      <c r="I2081" s="514"/>
      <c r="J2081" s="514"/>
      <c r="K2081" s="514"/>
      <c r="L2081" s="514"/>
      <c r="M2081" s="514"/>
      <c r="N2081" s="514"/>
    </row>
    <row r="2082" spans="3:14" x14ac:dyDescent="0.2">
      <c r="C2082" s="514"/>
      <c r="E2082" s="514"/>
      <c r="F2082" s="514"/>
      <c r="G2082" s="514"/>
      <c r="H2082" s="514"/>
      <c r="I2082" s="514"/>
      <c r="J2082" s="514"/>
      <c r="K2082" s="514"/>
      <c r="L2082" s="514"/>
      <c r="M2082" s="514"/>
      <c r="N2082" s="514"/>
    </row>
    <row r="2083" spans="3:14" x14ac:dyDescent="0.2">
      <c r="C2083" s="514"/>
      <c r="E2083" s="514"/>
      <c r="F2083" s="514"/>
      <c r="G2083" s="514"/>
      <c r="H2083" s="514"/>
      <c r="I2083" s="514"/>
      <c r="J2083" s="514"/>
      <c r="K2083" s="514"/>
      <c r="L2083" s="514"/>
      <c r="M2083" s="514"/>
      <c r="N2083" s="514"/>
    </row>
    <row r="2084" spans="3:14" x14ac:dyDescent="0.2">
      <c r="C2084" s="514"/>
      <c r="E2084" s="514"/>
      <c r="F2084" s="514"/>
      <c r="G2084" s="514"/>
      <c r="H2084" s="514"/>
      <c r="I2084" s="514"/>
      <c r="J2084" s="514"/>
      <c r="K2084" s="514"/>
      <c r="L2084" s="514"/>
      <c r="M2084" s="514"/>
      <c r="N2084" s="514"/>
    </row>
    <row r="2085" spans="3:14" x14ac:dyDescent="0.2">
      <c r="C2085" s="514"/>
      <c r="E2085" s="514"/>
      <c r="F2085" s="514"/>
      <c r="G2085" s="514"/>
      <c r="H2085" s="514"/>
      <c r="I2085" s="514"/>
      <c r="J2085" s="514"/>
      <c r="K2085" s="514"/>
      <c r="L2085" s="514"/>
      <c r="M2085" s="514"/>
      <c r="N2085" s="514"/>
    </row>
    <row r="2086" spans="3:14" x14ac:dyDescent="0.2">
      <c r="C2086" s="514"/>
      <c r="E2086" s="514"/>
      <c r="F2086" s="514"/>
      <c r="G2086" s="514"/>
      <c r="H2086" s="514"/>
      <c r="I2086" s="514"/>
      <c r="J2086" s="514"/>
      <c r="K2086" s="514"/>
      <c r="L2086" s="514"/>
      <c r="M2086" s="514"/>
      <c r="N2086" s="514"/>
    </row>
    <row r="2087" spans="3:14" x14ac:dyDescent="0.2">
      <c r="C2087" s="514"/>
      <c r="E2087" s="514"/>
      <c r="F2087" s="514"/>
      <c r="G2087" s="514"/>
      <c r="H2087" s="514"/>
      <c r="I2087" s="514"/>
      <c r="J2087" s="514"/>
      <c r="K2087" s="514"/>
      <c r="L2087" s="514"/>
      <c r="M2087" s="514"/>
      <c r="N2087" s="514"/>
    </row>
    <row r="2088" spans="3:14" x14ac:dyDescent="0.2">
      <c r="C2088" s="514"/>
      <c r="E2088" s="514"/>
      <c r="F2088" s="514"/>
      <c r="G2088" s="514"/>
      <c r="H2088" s="514"/>
      <c r="I2088" s="514"/>
      <c r="J2088" s="514"/>
      <c r="K2088" s="514"/>
      <c r="L2088" s="514"/>
      <c r="M2088" s="514"/>
      <c r="N2088" s="514"/>
    </row>
    <row r="2089" spans="3:14" x14ac:dyDescent="0.2">
      <c r="C2089" s="514"/>
      <c r="E2089" s="514"/>
      <c r="F2089" s="514"/>
      <c r="G2089" s="514"/>
      <c r="H2089" s="514"/>
      <c r="I2089" s="514"/>
      <c r="J2089" s="514"/>
      <c r="K2089" s="514"/>
      <c r="L2089" s="514"/>
      <c r="M2089" s="514"/>
      <c r="N2089" s="514"/>
    </row>
    <row r="2090" spans="3:14" x14ac:dyDescent="0.2">
      <c r="C2090" s="514"/>
      <c r="E2090" s="514"/>
      <c r="F2090" s="514"/>
      <c r="G2090" s="514"/>
      <c r="H2090" s="514"/>
      <c r="I2090" s="514"/>
      <c r="J2090" s="514"/>
      <c r="K2090" s="514"/>
      <c r="L2090" s="514"/>
      <c r="M2090" s="514"/>
      <c r="N2090" s="514"/>
    </row>
    <row r="2091" spans="3:14" x14ac:dyDescent="0.2">
      <c r="C2091" s="514"/>
      <c r="E2091" s="514"/>
      <c r="F2091" s="514"/>
      <c r="G2091" s="514"/>
      <c r="H2091" s="514"/>
      <c r="I2091" s="514"/>
      <c r="J2091" s="514"/>
      <c r="K2091" s="514"/>
      <c r="L2091" s="514"/>
      <c r="M2091" s="514"/>
      <c r="N2091" s="514"/>
    </row>
    <row r="2092" spans="3:14" x14ac:dyDescent="0.2">
      <c r="C2092" s="514"/>
      <c r="E2092" s="514"/>
      <c r="F2092" s="514"/>
      <c r="G2092" s="514"/>
      <c r="H2092" s="514"/>
      <c r="I2092" s="514"/>
      <c r="J2092" s="514"/>
      <c r="K2092" s="514"/>
      <c r="L2092" s="514"/>
      <c r="M2092" s="514"/>
      <c r="N2092" s="514"/>
    </row>
    <row r="2093" spans="3:14" x14ac:dyDescent="0.2">
      <c r="C2093" s="514"/>
      <c r="E2093" s="514"/>
      <c r="F2093" s="514"/>
      <c r="G2093" s="514"/>
      <c r="H2093" s="514"/>
      <c r="I2093" s="514"/>
      <c r="J2093" s="514"/>
      <c r="K2093" s="514"/>
      <c r="L2093" s="514"/>
      <c r="M2093" s="514"/>
      <c r="N2093" s="514"/>
    </row>
    <row r="2094" spans="3:14" x14ac:dyDescent="0.2">
      <c r="C2094" s="514"/>
      <c r="E2094" s="514"/>
      <c r="F2094" s="514"/>
      <c r="G2094" s="514"/>
      <c r="H2094" s="514"/>
      <c r="I2094" s="514"/>
      <c r="J2094" s="514"/>
      <c r="K2094" s="514"/>
      <c r="L2094" s="514"/>
      <c r="M2094" s="514"/>
      <c r="N2094" s="514"/>
    </row>
    <row r="2095" spans="3:14" x14ac:dyDescent="0.2">
      <c r="C2095" s="514"/>
      <c r="E2095" s="514"/>
      <c r="F2095" s="514"/>
      <c r="G2095" s="514"/>
      <c r="H2095" s="514"/>
      <c r="I2095" s="514"/>
      <c r="J2095" s="514"/>
      <c r="K2095" s="514"/>
      <c r="L2095" s="514"/>
      <c r="M2095" s="514"/>
      <c r="N2095" s="514"/>
    </row>
    <row r="2096" spans="3:14" x14ac:dyDescent="0.2">
      <c r="C2096" s="514"/>
      <c r="E2096" s="514"/>
      <c r="F2096" s="514"/>
      <c r="G2096" s="514"/>
      <c r="H2096" s="514"/>
      <c r="I2096" s="514"/>
      <c r="J2096" s="514"/>
      <c r="K2096" s="514"/>
      <c r="L2096" s="514"/>
      <c r="M2096" s="514"/>
      <c r="N2096" s="514"/>
    </row>
    <row r="2097" spans="3:14" x14ac:dyDescent="0.2">
      <c r="C2097" s="514"/>
      <c r="E2097" s="514"/>
      <c r="F2097" s="514"/>
      <c r="G2097" s="514"/>
      <c r="H2097" s="514"/>
      <c r="I2097" s="514"/>
      <c r="J2097" s="514"/>
      <c r="K2097" s="514"/>
      <c r="L2097" s="514"/>
      <c r="M2097" s="514"/>
      <c r="N2097" s="514"/>
    </row>
    <row r="2098" spans="3:14" x14ac:dyDescent="0.2">
      <c r="C2098" s="514"/>
      <c r="E2098" s="514"/>
      <c r="F2098" s="514"/>
      <c r="G2098" s="514"/>
      <c r="H2098" s="514"/>
      <c r="I2098" s="514"/>
      <c r="J2098" s="514"/>
      <c r="K2098" s="514"/>
      <c r="L2098" s="514"/>
      <c r="M2098" s="514"/>
      <c r="N2098" s="514"/>
    </row>
    <row r="2099" spans="3:14" x14ac:dyDescent="0.2">
      <c r="C2099" s="514"/>
      <c r="E2099" s="514"/>
      <c r="F2099" s="514"/>
      <c r="G2099" s="514"/>
      <c r="H2099" s="514"/>
      <c r="I2099" s="514"/>
      <c r="J2099" s="514"/>
      <c r="K2099" s="514"/>
      <c r="L2099" s="514"/>
      <c r="M2099" s="514"/>
      <c r="N2099" s="514"/>
    </row>
    <row r="2100" spans="3:14" x14ac:dyDescent="0.2">
      <c r="C2100" s="514"/>
      <c r="E2100" s="514"/>
      <c r="F2100" s="514"/>
      <c r="G2100" s="514"/>
      <c r="H2100" s="514"/>
      <c r="I2100" s="514"/>
      <c r="J2100" s="514"/>
      <c r="K2100" s="514"/>
      <c r="L2100" s="514"/>
      <c r="M2100" s="514"/>
      <c r="N2100" s="514"/>
    </row>
    <row r="2101" spans="3:14" x14ac:dyDescent="0.2">
      <c r="C2101" s="514"/>
      <c r="E2101" s="514"/>
      <c r="F2101" s="514"/>
      <c r="G2101" s="514"/>
      <c r="H2101" s="514"/>
      <c r="I2101" s="514"/>
      <c r="J2101" s="514"/>
      <c r="K2101" s="514"/>
      <c r="L2101" s="514"/>
      <c r="M2101" s="514"/>
      <c r="N2101" s="514"/>
    </row>
    <row r="2102" spans="3:14" x14ac:dyDescent="0.2">
      <c r="C2102" s="514"/>
      <c r="E2102" s="514"/>
      <c r="F2102" s="514"/>
      <c r="G2102" s="514"/>
      <c r="H2102" s="514"/>
      <c r="I2102" s="514"/>
      <c r="J2102" s="514"/>
      <c r="K2102" s="514"/>
      <c r="L2102" s="514"/>
      <c r="M2102" s="514"/>
      <c r="N2102" s="514"/>
    </row>
    <row r="2103" spans="3:14" x14ac:dyDescent="0.2">
      <c r="C2103" s="514"/>
      <c r="E2103" s="514"/>
      <c r="F2103" s="514"/>
      <c r="G2103" s="514"/>
      <c r="H2103" s="514"/>
      <c r="I2103" s="514"/>
      <c r="J2103" s="514"/>
      <c r="K2103" s="514"/>
      <c r="L2103" s="514"/>
      <c r="M2103" s="514"/>
      <c r="N2103" s="514"/>
    </row>
    <row r="2104" spans="3:14" x14ac:dyDescent="0.2">
      <c r="C2104" s="514"/>
      <c r="E2104" s="514"/>
      <c r="F2104" s="514"/>
      <c r="G2104" s="514"/>
      <c r="H2104" s="514"/>
      <c r="I2104" s="514"/>
      <c r="J2104" s="514"/>
      <c r="K2104" s="514"/>
      <c r="L2104" s="514"/>
      <c r="M2104" s="514"/>
      <c r="N2104" s="514"/>
    </row>
    <row r="2105" spans="3:14" x14ac:dyDescent="0.2">
      <c r="C2105" s="514"/>
      <c r="E2105" s="514"/>
      <c r="F2105" s="514"/>
      <c r="G2105" s="514"/>
      <c r="H2105" s="514"/>
      <c r="I2105" s="514"/>
      <c r="J2105" s="514"/>
      <c r="K2105" s="514"/>
      <c r="L2105" s="514"/>
      <c r="M2105" s="514"/>
      <c r="N2105" s="514"/>
    </row>
    <row r="2106" spans="3:14" x14ac:dyDescent="0.2">
      <c r="C2106" s="514"/>
      <c r="E2106" s="514"/>
      <c r="F2106" s="514"/>
      <c r="G2106" s="514"/>
      <c r="H2106" s="514"/>
      <c r="I2106" s="514"/>
      <c r="J2106" s="514"/>
      <c r="K2106" s="514"/>
      <c r="L2106" s="514"/>
      <c r="M2106" s="514"/>
      <c r="N2106" s="514"/>
    </row>
    <row r="2107" spans="3:14" x14ac:dyDescent="0.2">
      <c r="C2107" s="514"/>
      <c r="E2107" s="514"/>
      <c r="F2107" s="514"/>
      <c r="G2107" s="514"/>
      <c r="H2107" s="514"/>
      <c r="I2107" s="514"/>
      <c r="J2107" s="514"/>
      <c r="K2107" s="514"/>
      <c r="L2107" s="514"/>
      <c r="M2107" s="514"/>
      <c r="N2107" s="514"/>
    </row>
    <row r="2108" spans="3:14" x14ac:dyDescent="0.2">
      <c r="C2108" s="514"/>
      <c r="E2108" s="514"/>
      <c r="F2108" s="514"/>
      <c r="G2108" s="514"/>
      <c r="H2108" s="514"/>
      <c r="I2108" s="514"/>
      <c r="J2108" s="514"/>
      <c r="K2108" s="514"/>
      <c r="L2108" s="514"/>
      <c r="M2108" s="514"/>
      <c r="N2108" s="514"/>
    </row>
    <row r="2109" spans="3:14" x14ac:dyDescent="0.2">
      <c r="C2109" s="514"/>
      <c r="E2109" s="514"/>
      <c r="F2109" s="514"/>
      <c r="G2109" s="514"/>
      <c r="H2109" s="514"/>
      <c r="I2109" s="514"/>
      <c r="J2109" s="514"/>
      <c r="K2109" s="514"/>
      <c r="L2109" s="514"/>
      <c r="M2109" s="514"/>
      <c r="N2109" s="514"/>
    </row>
    <row r="2110" spans="3:14" x14ac:dyDescent="0.2">
      <c r="C2110" s="514"/>
      <c r="E2110" s="514"/>
      <c r="F2110" s="514"/>
      <c r="G2110" s="514"/>
      <c r="H2110" s="514"/>
      <c r="I2110" s="514"/>
      <c r="J2110" s="514"/>
      <c r="K2110" s="514"/>
      <c r="L2110" s="514"/>
      <c r="M2110" s="514"/>
      <c r="N2110" s="514"/>
    </row>
    <row r="2111" spans="3:14" x14ac:dyDescent="0.2">
      <c r="C2111" s="514"/>
      <c r="E2111" s="514"/>
      <c r="F2111" s="514"/>
      <c r="G2111" s="514"/>
      <c r="H2111" s="514"/>
      <c r="I2111" s="514"/>
      <c r="J2111" s="514"/>
      <c r="K2111" s="514"/>
      <c r="L2111" s="514"/>
      <c r="M2111" s="514"/>
      <c r="N2111" s="514"/>
    </row>
    <row r="2112" spans="3:14" x14ac:dyDescent="0.2">
      <c r="C2112" s="514"/>
      <c r="E2112" s="514"/>
      <c r="F2112" s="514"/>
      <c r="G2112" s="514"/>
      <c r="H2112" s="514"/>
      <c r="I2112" s="514"/>
      <c r="J2112" s="514"/>
      <c r="K2112" s="514"/>
      <c r="L2112" s="514"/>
      <c r="M2112" s="514"/>
      <c r="N2112" s="514"/>
    </row>
    <row r="2113" spans="3:14" x14ac:dyDescent="0.2">
      <c r="C2113" s="514"/>
      <c r="E2113" s="514"/>
      <c r="F2113" s="514"/>
      <c r="G2113" s="514"/>
      <c r="H2113" s="514"/>
      <c r="I2113" s="514"/>
      <c r="J2113" s="514"/>
      <c r="K2113" s="514"/>
      <c r="L2113" s="514"/>
      <c r="M2113" s="514"/>
      <c r="N2113" s="514"/>
    </row>
    <row r="2114" spans="3:14" x14ac:dyDescent="0.2">
      <c r="C2114" s="514"/>
      <c r="E2114" s="514"/>
      <c r="F2114" s="514"/>
      <c r="G2114" s="514"/>
      <c r="H2114" s="514"/>
      <c r="I2114" s="514"/>
      <c r="J2114" s="514"/>
      <c r="K2114" s="514"/>
      <c r="L2114" s="514"/>
      <c r="M2114" s="514"/>
      <c r="N2114" s="514"/>
    </row>
    <row r="2115" spans="3:14" x14ac:dyDescent="0.2">
      <c r="C2115" s="514"/>
      <c r="E2115" s="514"/>
      <c r="F2115" s="514"/>
      <c r="G2115" s="514"/>
      <c r="H2115" s="514"/>
      <c r="I2115" s="514"/>
      <c r="J2115" s="514"/>
      <c r="K2115" s="514"/>
      <c r="L2115" s="514"/>
      <c r="M2115" s="514"/>
      <c r="N2115" s="514"/>
    </row>
    <row r="2116" spans="3:14" x14ac:dyDescent="0.2">
      <c r="C2116" s="514"/>
      <c r="E2116" s="514"/>
      <c r="F2116" s="514"/>
      <c r="G2116" s="514"/>
      <c r="H2116" s="514"/>
      <c r="I2116" s="514"/>
      <c r="J2116" s="514"/>
      <c r="K2116" s="514"/>
      <c r="L2116" s="514"/>
      <c r="M2116" s="514"/>
      <c r="N2116" s="514"/>
    </row>
    <row r="2117" spans="3:14" x14ac:dyDescent="0.2">
      <c r="C2117" s="514"/>
      <c r="E2117" s="514"/>
      <c r="F2117" s="514"/>
      <c r="G2117" s="514"/>
      <c r="H2117" s="514"/>
      <c r="I2117" s="514"/>
      <c r="J2117" s="514"/>
      <c r="K2117" s="514"/>
      <c r="L2117" s="514"/>
      <c r="M2117" s="514"/>
      <c r="N2117" s="514"/>
    </row>
    <row r="2118" spans="3:14" x14ac:dyDescent="0.2">
      <c r="C2118" s="514"/>
      <c r="E2118" s="514"/>
      <c r="F2118" s="514"/>
      <c r="G2118" s="514"/>
      <c r="H2118" s="514"/>
      <c r="I2118" s="514"/>
      <c r="J2118" s="514"/>
      <c r="K2118" s="514"/>
      <c r="L2118" s="514"/>
      <c r="M2118" s="514"/>
      <c r="N2118" s="514"/>
    </row>
    <row r="2119" spans="3:14" x14ac:dyDescent="0.2">
      <c r="C2119" s="514"/>
      <c r="E2119" s="514"/>
      <c r="F2119" s="514"/>
      <c r="G2119" s="514"/>
      <c r="H2119" s="514"/>
      <c r="I2119" s="514"/>
      <c r="J2119" s="514"/>
      <c r="K2119" s="514"/>
      <c r="L2119" s="514"/>
      <c r="M2119" s="514"/>
      <c r="N2119" s="514"/>
    </row>
    <row r="2120" spans="3:14" x14ac:dyDescent="0.2">
      <c r="C2120" s="514"/>
      <c r="E2120" s="514"/>
      <c r="F2120" s="514"/>
      <c r="G2120" s="514"/>
      <c r="H2120" s="514"/>
      <c r="I2120" s="514"/>
      <c r="J2120" s="514"/>
      <c r="K2120" s="514"/>
      <c r="L2120" s="514"/>
      <c r="M2120" s="514"/>
      <c r="N2120" s="514"/>
    </row>
    <row r="2121" spans="3:14" x14ac:dyDescent="0.2">
      <c r="C2121" s="514"/>
      <c r="E2121" s="514"/>
      <c r="F2121" s="514"/>
      <c r="G2121" s="514"/>
      <c r="H2121" s="514"/>
      <c r="I2121" s="514"/>
      <c r="J2121" s="514"/>
      <c r="K2121" s="514"/>
      <c r="L2121" s="514"/>
      <c r="M2121" s="514"/>
      <c r="N2121" s="514"/>
    </row>
    <row r="2122" spans="3:14" x14ac:dyDescent="0.2">
      <c r="C2122" s="514"/>
      <c r="E2122" s="514"/>
      <c r="F2122" s="514"/>
      <c r="G2122" s="514"/>
      <c r="H2122" s="514"/>
      <c r="I2122" s="514"/>
      <c r="J2122" s="514"/>
      <c r="K2122" s="514"/>
      <c r="L2122" s="514"/>
      <c r="M2122" s="514"/>
      <c r="N2122" s="514"/>
    </row>
    <row r="2123" spans="3:14" x14ac:dyDescent="0.2">
      <c r="C2123" s="514"/>
      <c r="E2123" s="514"/>
      <c r="F2123" s="514"/>
      <c r="G2123" s="514"/>
      <c r="H2123" s="514"/>
      <c r="I2123" s="514"/>
      <c r="J2123" s="514"/>
      <c r="K2123" s="514"/>
      <c r="L2123" s="514"/>
      <c r="M2123" s="514"/>
      <c r="N2123" s="514"/>
    </row>
    <row r="2124" spans="3:14" x14ac:dyDescent="0.2">
      <c r="C2124" s="514"/>
      <c r="E2124" s="514"/>
      <c r="F2124" s="514"/>
      <c r="G2124" s="514"/>
      <c r="H2124" s="514"/>
      <c r="I2124" s="514"/>
      <c r="J2124" s="514"/>
      <c r="K2124" s="514"/>
      <c r="L2124" s="514"/>
      <c r="M2124" s="514"/>
      <c r="N2124" s="514"/>
    </row>
    <row r="2125" spans="3:14" x14ac:dyDescent="0.2">
      <c r="C2125" s="514"/>
      <c r="E2125" s="514"/>
      <c r="F2125" s="514"/>
      <c r="G2125" s="514"/>
      <c r="H2125" s="514"/>
      <c r="I2125" s="514"/>
      <c r="J2125" s="514"/>
      <c r="K2125" s="514"/>
      <c r="L2125" s="514"/>
      <c r="M2125" s="514"/>
      <c r="N2125" s="514"/>
    </row>
    <row r="2126" spans="3:14" x14ac:dyDescent="0.2">
      <c r="C2126" s="514"/>
      <c r="E2126" s="514"/>
      <c r="F2126" s="514"/>
      <c r="G2126" s="514"/>
      <c r="H2126" s="514"/>
      <c r="I2126" s="514"/>
      <c r="J2126" s="514"/>
      <c r="K2126" s="514"/>
      <c r="L2126" s="514"/>
      <c r="M2126" s="514"/>
      <c r="N2126" s="514"/>
    </row>
    <row r="2127" spans="3:14" x14ac:dyDescent="0.2">
      <c r="C2127" s="514"/>
      <c r="E2127" s="514"/>
      <c r="F2127" s="514"/>
      <c r="G2127" s="514"/>
      <c r="H2127" s="514"/>
      <c r="I2127" s="514"/>
      <c r="J2127" s="514"/>
      <c r="K2127" s="514"/>
      <c r="L2127" s="514"/>
      <c r="M2127" s="514"/>
      <c r="N2127" s="514"/>
    </row>
    <row r="2128" spans="3:14" x14ac:dyDescent="0.2">
      <c r="C2128" s="514"/>
      <c r="E2128" s="514"/>
      <c r="F2128" s="514"/>
      <c r="G2128" s="514"/>
      <c r="H2128" s="514"/>
      <c r="I2128" s="514"/>
      <c r="J2128" s="514"/>
      <c r="K2128" s="514"/>
      <c r="L2128" s="514"/>
      <c r="M2128" s="514"/>
      <c r="N2128" s="514"/>
    </row>
    <row r="2129" spans="3:14" x14ac:dyDescent="0.2">
      <c r="C2129" s="514"/>
      <c r="E2129" s="514"/>
      <c r="F2129" s="514"/>
      <c r="G2129" s="514"/>
      <c r="H2129" s="514"/>
      <c r="I2129" s="514"/>
      <c r="J2129" s="514"/>
      <c r="K2129" s="514"/>
      <c r="L2129" s="514"/>
      <c r="M2129" s="514"/>
      <c r="N2129" s="514"/>
    </row>
    <row r="2130" spans="3:14" x14ac:dyDescent="0.2">
      <c r="C2130" s="514"/>
      <c r="E2130" s="514"/>
      <c r="F2130" s="514"/>
      <c r="G2130" s="514"/>
      <c r="H2130" s="514"/>
      <c r="I2130" s="514"/>
      <c r="J2130" s="514"/>
      <c r="K2130" s="514"/>
      <c r="L2130" s="514"/>
      <c r="M2130" s="514"/>
      <c r="N2130" s="514"/>
    </row>
    <row r="2131" spans="3:14" x14ac:dyDescent="0.2">
      <c r="C2131" s="514"/>
      <c r="E2131" s="514"/>
      <c r="F2131" s="514"/>
      <c r="G2131" s="514"/>
      <c r="H2131" s="514"/>
      <c r="I2131" s="514"/>
      <c r="J2131" s="514"/>
      <c r="K2131" s="514"/>
      <c r="L2131" s="514"/>
      <c r="M2131" s="514"/>
      <c r="N2131" s="514"/>
    </row>
    <row r="2132" spans="3:14" x14ac:dyDescent="0.2">
      <c r="C2132" s="514"/>
      <c r="E2132" s="514"/>
      <c r="F2132" s="514"/>
      <c r="G2132" s="514"/>
      <c r="H2132" s="514"/>
      <c r="I2132" s="514"/>
      <c r="J2132" s="514"/>
      <c r="K2132" s="514"/>
      <c r="L2132" s="514"/>
      <c r="M2132" s="514"/>
      <c r="N2132" s="514"/>
    </row>
    <row r="2133" spans="3:14" x14ac:dyDescent="0.2">
      <c r="C2133" s="514"/>
      <c r="E2133" s="514"/>
      <c r="F2133" s="514"/>
      <c r="G2133" s="514"/>
      <c r="H2133" s="514"/>
      <c r="I2133" s="514"/>
      <c r="J2133" s="514"/>
      <c r="K2133" s="514"/>
      <c r="L2133" s="514"/>
      <c r="M2133" s="514"/>
      <c r="N2133" s="514"/>
    </row>
    <row r="2134" spans="3:14" x14ac:dyDescent="0.2">
      <c r="C2134" s="514"/>
      <c r="E2134" s="514"/>
      <c r="F2134" s="514"/>
      <c r="G2134" s="514"/>
      <c r="H2134" s="514"/>
      <c r="I2134" s="514"/>
      <c r="J2134" s="514"/>
      <c r="K2134" s="514"/>
      <c r="L2134" s="514"/>
      <c r="M2134" s="514"/>
      <c r="N2134" s="514"/>
    </row>
    <row r="2135" spans="3:14" x14ac:dyDescent="0.2">
      <c r="C2135" s="514"/>
      <c r="E2135" s="514"/>
      <c r="F2135" s="514"/>
      <c r="G2135" s="514"/>
      <c r="H2135" s="514"/>
      <c r="I2135" s="514"/>
      <c r="J2135" s="514"/>
      <c r="K2135" s="514"/>
      <c r="L2135" s="514"/>
      <c r="M2135" s="514"/>
      <c r="N2135" s="514"/>
    </row>
    <row r="2136" spans="3:14" x14ac:dyDescent="0.2">
      <c r="C2136" s="514"/>
      <c r="E2136" s="514"/>
      <c r="F2136" s="514"/>
      <c r="G2136" s="514"/>
      <c r="H2136" s="514"/>
      <c r="I2136" s="514"/>
      <c r="J2136" s="514"/>
      <c r="K2136" s="514"/>
      <c r="L2136" s="514"/>
      <c r="M2136" s="514"/>
      <c r="N2136" s="514"/>
    </row>
    <row r="2137" spans="3:14" x14ac:dyDescent="0.2">
      <c r="C2137" s="514"/>
      <c r="E2137" s="514"/>
      <c r="F2137" s="514"/>
      <c r="G2137" s="514"/>
      <c r="H2137" s="514"/>
      <c r="I2137" s="514"/>
      <c r="J2137" s="514"/>
      <c r="K2137" s="514"/>
      <c r="L2137" s="514"/>
      <c r="M2137" s="514"/>
      <c r="N2137" s="514"/>
    </row>
    <row r="2138" spans="3:14" x14ac:dyDescent="0.2">
      <c r="C2138" s="514"/>
      <c r="E2138" s="514"/>
      <c r="F2138" s="514"/>
      <c r="G2138" s="514"/>
      <c r="H2138" s="514"/>
      <c r="I2138" s="514"/>
      <c r="J2138" s="514"/>
      <c r="K2138" s="514"/>
      <c r="L2138" s="514"/>
      <c r="M2138" s="514"/>
      <c r="N2138" s="514"/>
    </row>
    <row r="2139" spans="3:14" x14ac:dyDescent="0.2">
      <c r="C2139" s="514"/>
      <c r="E2139" s="514"/>
      <c r="F2139" s="514"/>
      <c r="G2139" s="514"/>
      <c r="H2139" s="514"/>
      <c r="I2139" s="514"/>
      <c r="J2139" s="514"/>
      <c r="K2139" s="514"/>
      <c r="L2139" s="514"/>
      <c r="M2139" s="514"/>
      <c r="N2139" s="514"/>
    </row>
    <row r="2140" spans="3:14" x14ac:dyDescent="0.2">
      <c r="C2140" s="514"/>
      <c r="E2140" s="514"/>
      <c r="F2140" s="514"/>
      <c r="G2140" s="514"/>
      <c r="H2140" s="514"/>
      <c r="I2140" s="514"/>
      <c r="J2140" s="514"/>
      <c r="K2140" s="514"/>
      <c r="L2140" s="514"/>
      <c r="M2140" s="514"/>
      <c r="N2140" s="514"/>
    </row>
    <row r="2141" spans="3:14" x14ac:dyDescent="0.2">
      <c r="C2141" s="514"/>
      <c r="E2141" s="514"/>
      <c r="F2141" s="514"/>
      <c r="G2141" s="514"/>
      <c r="H2141" s="514"/>
      <c r="I2141" s="514"/>
      <c r="J2141" s="514"/>
      <c r="K2141" s="514"/>
      <c r="L2141" s="514"/>
      <c r="M2141" s="514"/>
      <c r="N2141" s="514"/>
    </row>
    <row r="2142" spans="3:14" x14ac:dyDescent="0.2">
      <c r="C2142" s="514"/>
      <c r="E2142" s="514"/>
      <c r="F2142" s="514"/>
      <c r="G2142" s="514"/>
      <c r="H2142" s="514"/>
      <c r="I2142" s="514"/>
      <c r="J2142" s="514"/>
      <c r="K2142" s="514"/>
      <c r="L2142" s="514"/>
      <c r="M2142" s="514"/>
      <c r="N2142" s="514"/>
    </row>
    <row r="2143" spans="3:14" x14ac:dyDescent="0.2">
      <c r="C2143" s="514"/>
      <c r="E2143" s="514"/>
      <c r="F2143" s="514"/>
      <c r="G2143" s="514"/>
      <c r="H2143" s="514"/>
      <c r="I2143" s="514"/>
      <c r="J2143" s="514"/>
      <c r="K2143" s="514"/>
      <c r="L2143" s="514"/>
      <c r="M2143" s="514"/>
      <c r="N2143" s="514"/>
    </row>
    <row r="2144" spans="3:14" x14ac:dyDescent="0.2">
      <c r="C2144" s="514"/>
      <c r="E2144" s="514"/>
      <c r="F2144" s="514"/>
      <c r="G2144" s="514"/>
      <c r="H2144" s="514"/>
      <c r="I2144" s="514"/>
      <c r="J2144" s="514"/>
      <c r="K2144" s="514"/>
      <c r="L2144" s="514"/>
      <c r="M2144" s="514"/>
      <c r="N2144" s="514"/>
    </row>
    <row r="2145" spans="3:14" x14ac:dyDescent="0.2">
      <c r="C2145" s="514"/>
      <c r="E2145" s="514"/>
      <c r="F2145" s="514"/>
      <c r="G2145" s="514"/>
      <c r="H2145" s="514"/>
      <c r="I2145" s="514"/>
      <c r="J2145" s="514"/>
      <c r="K2145" s="514"/>
      <c r="L2145" s="514"/>
      <c r="M2145" s="514"/>
      <c r="N2145" s="514"/>
    </row>
    <row r="2146" spans="3:14" x14ac:dyDescent="0.2">
      <c r="C2146" s="514"/>
      <c r="E2146" s="514"/>
      <c r="F2146" s="514"/>
      <c r="G2146" s="514"/>
      <c r="H2146" s="514"/>
      <c r="I2146" s="514"/>
      <c r="J2146" s="514"/>
      <c r="K2146" s="514"/>
      <c r="L2146" s="514"/>
      <c r="M2146" s="514"/>
      <c r="N2146" s="514"/>
    </row>
    <row r="2147" spans="3:14" x14ac:dyDescent="0.2">
      <c r="C2147" s="514"/>
      <c r="E2147" s="514"/>
      <c r="F2147" s="514"/>
      <c r="G2147" s="514"/>
      <c r="H2147" s="514"/>
      <c r="I2147" s="514"/>
      <c r="J2147" s="514"/>
      <c r="K2147" s="514"/>
      <c r="L2147" s="514"/>
      <c r="M2147" s="514"/>
      <c r="N2147" s="514"/>
    </row>
    <row r="2148" spans="3:14" x14ac:dyDescent="0.2">
      <c r="C2148" s="514"/>
      <c r="E2148" s="514"/>
      <c r="F2148" s="514"/>
      <c r="G2148" s="514"/>
      <c r="H2148" s="514"/>
      <c r="I2148" s="514"/>
      <c r="J2148" s="514"/>
      <c r="K2148" s="514"/>
      <c r="L2148" s="514"/>
      <c r="M2148" s="514"/>
      <c r="N2148" s="514"/>
    </row>
    <row r="2149" spans="3:14" x14ac:dyDescent="0.2">
      <c r="C2149" s="514"/>
      <c r="E2149" s="514"/>
      <c r="F2149" s="514"/>
      <c r="G2149" s="514"/>
      <c r="H2149" s="514"/>
      <c r="I2149" s="514"/>
      <c r="J2149" s="514"/>
      <c r="K2149" s="514"/>
      <c r="L2149" s="514"/>
      <c r="M2149" s="514"/>
      <c r="N2149" s="514"/>
    </row>
    <row r="2150" spans="3:14" x14ac:dyDescent="0.2">
      <c r="C2150" s="514"/>
      <c r="E2150" s="514"/>
      <c r="F2150" s="514"/>
      <c r="G2150" s="514"/>
      <c r="H2150" s="514"/>
      <c r="I2150" s="514"/>
      <c r="J2150" s="514"/>
      <c r="K2150" s="514"/>
      <c r="L2150" s="514"/>
      <c r="M2150" s="514"/>
      <c r="N2150" s="514"/>
    </row>
    <row r="2151" spans="3:14" x14ac:dyDescent="0.2">
      <c r="C2151" s="514"/>
      <c r="E2151" s="514"/>
      <c r="F2151" s="514"/>
      <c r="G2151" s="514"/>
      <c r="H2151" s="514"/>
      <c r="I2151" s="514"/>
      <c r="J2151" s="514"/>
      <c r="K2151" s="514"/>
      <c r="L2151" s="514"/>
      <c r="M2151" s="514"/>
      <c r="N2151" s="514"/>
    </row>
    <row r="2152" spans="3:14" x14ac:dyDescent="0.2">
      <c r="C2152" s="514"/>
      <c r="E2152" s="514"/>
      <c r="F2152" s="514"/>
      <c r="G2152" s="514"/>
      <c r="H2152" s="514"/>
      <c r="I2152" s="514"/>
      <c r="J2152" s="514"/>
      <c r="K2152" s="514"/>
      <c r="L2152" s="514"/>
      <c r="M2152" s="514"/>
      <c r="N2152" s="514"/>
    </row>
    <row r="2153" spans="3:14" x14ac:dyDescent="0.2">
      <c r="C2153" s="514"/>
      <c r="E2153" s="514"/>
      <c r="F2153" s="514"/>
      <c r="G2153" s="514"/>
      <c r="H2153" s="514"/>
      <c r="I2153" s="514"/>
      <c r="J2153" s="514"/>
      <c r="K2153" s="514"/>
      <c r="L2153" s="514"/>
      <c r="M2153" s="514"/>
      <c r="N2153" s="514"/>
    </row>
    <row r="2154" spans="3:14" x14ac:dyDescent="0.2">
      <c r="C2154" s="514"/>
      <c r="E2154" s="514"/>
      <c r="F2154" s="514"/>
      <c r="G2154" s="514"/>
      <c r="H2154" s="514"/>
      <c r="I2154" s="514"/>
      <c r="J2154" s="514"/>
      <c r="K2154" s="514"/>
      <c r="L2154" s="514"/>
      <c r="M2154" s="514"/>
      <c r="N2154" s="514"/>
    </row>
    <row r="2155" spans="3:14" x14ac:dyDescent="0.2">
      <c r="C2155" s="514"/>
      <c r="E2155" s="514"/>
      <c r="F2155" s="514"/>
      <c r="G2155" s="514"/>
      <c r="H2155" s="514"/>
      <c r="I2155" s="514"/>
      <c r="J2155" s="514"/>
      <c r="K2155" s="514"/>
      <c r="L2155" s="514"/>
      <c r="M2155" s="514"/>
      <c r="N2155" s="514"/>
    </row>
    <row r="2156" spans="3:14" x14ac:dyDescent="0.2">
      <c r="C2156" s="514"/>
      <c r="E2156" s="514"/>
      <c r="F2156" s="514"/>
      <c r="G2156" s="514"/>
      <c r="H2156" s="514"/>
      <c r="I2156" s="514"/>
      <c r="J2156" s="514"/>
      <c r="K2156" s="514"/>
      <c r="L2156" s="514"/>
      <c r="M2156" s="514"/>
      <c r="N2156" s="514"/>
    </row>
    <row r="2157" spans="3:14" x14ac:dyDescent="0.2">
      <c r="C2157" s="514"/>
      <c r="E2157" s="514"/>
      <c r="F2157" s="514"/>
      <c r="G2157" s="514"/>
      <c r="H2157" s="514"/>
      <c r="I2157" s="514"/>
      <c r="J2157" s="514"/>
      <c r="K2157" s="514"/>
      <c r="L2157" s="514"/>
      <c r="M2157" s="514"/>
      <c r="N2157" s="514"/>
    </row>
    <row r="2158" spans="3:14" x14ac:dyDescent="0.2">
      <c r="C2158" s="514"/>
      <c r="E2158" s="514"/>
      <c r="F2158" s="514"/>
      <c r="G2158" s="514"/>
      <c r="H2158" s="514"/>
      <c r="I2158" s="514"/>
      <c r="J2158" s="514"/>
      <c r="K2158" s="514"/>
      <c r="L2158" s="514"/>
      <c r="M2158" s="514"/>
      <c r="N2158" s="514"/>
    </row>
    <row r="2159" spans="3:14" x14ac:dyDescent="0.2">
      <c r="C2159" s="514"/>
      <c r="E2159" s="514"/>
      <c r="F2159" s="514"/>
      <c r="G2159" s="514"/>
      <c r="H2159" s="514"/>
      <c r="I2159" s="514"/>
      <c r="J2159" s="514"/>
      <c r="K2159" s="514"/>
      <c r="L2159" s="514"/>
      <c r="M2159" s="514"/>
      <c r="N2159" s="514"/>
    </row>
    <row r="2160" spans="3:14" x14ac:dyDescent="0.2">
      <c r="C2160" s="514"/>
      <c r="E2160" s="514"/>
      <c r="F2160" s="514"/>
      <c r="G2160" s="514"/>
      <c r="H2160" s="514"/>
      <c r="I2160" s="514"/>
      <c r="J2160" s="514"/>
      <c r="K2160" s="514"/>
      <c r="L2160" s="514"/>
      <c r="M2160" s="514"/>
      <c r="N2160" s="514"/>
    </row>
    <row r="2161" spans="3:14" x14ac:dyDescent="0.2">
      <c r="C2161" s="514"/>
      <c r="E2161" s="514"/>
      <c r="F2161" s="514"/>
      <c r="G2161" s="514"/>
      <c r="H2161" s="514"/>
      <c r="I2161" s="514"/>
      <c r="J2161" s="514"/>
      <c r="K2161" s="514"/>
      <c r="L2161" s="514"/>
      <c r="M2161" s="514"/>
      <c r="N2161" s="514"/>
    </row>
    <row r="2162" spans="3:14" x14ac:dyDescent="0.2">
      <c r="C2162" s="514"/>
      <c r="E2162" s="514"/>
      <c r="F2162" s="514"/>
      <c r="G2162" s="514"/>
      <c r="H2162" s="514"/>
      <c r="I2162" s="514"/>
      <c r="J2162" s="514"/>
      <c r="K2162" s="514"/>
      <c r="L2162" s="514"/>
      <c r="M2162" s="514"/>
      <c r="N2162" s="514"/>
    </row>
    <row r="2163" spans="3:14" x14ac:dyDescent="0.2">
      <c r="C2163" s="514"/>
      <c r="E2163" s="514"/>
      <c r="F2163" s="514"/>
      <c r="G2163" s="514"/>
      <c r="H2163" s="514"/>
      <c r="I2163" s="514"/>
      <c r="J2163" s="514"/>
      <c r="K2163" s="514"/>
      <c r="L2163" s="514"/>
      <c r="M2163" s="514"/>
      <c r="N2163" s="514"/>
    </row>
    <row r="2164" spans="3:14" x14ac:dyDescent="0.2">
      <c r="C2164" s="514"/>
      <c r="E2164" s="514"/>
      <c r="F2164" s="514"/>
      <c r="G2164" s="514"/>
      <c r="H2164" s="514"/>
      <c r="I2164" s="514"/>
      <c r="J2164" s="514"/>
      <c r="K2164" s="514"/>
      <c r="L2164" s="514"/>
      <c r="M2164" s="514"/>
      <c r="N2164" s="514"/>
    </row>
    <row r="2165" spans="3:14" x14ac:dyDescent="0.2">
      <c r="C2165" s="514"/>
      <c r="E2165" s="514"/>
      <c r="F2165" s="514"/>
      <c r="G2165" s="514"/>
      <c r="H2165" s="514"/>
      <c r="I2165" s="514"/>
      <c r="J2165" s="514"/>
      <c r="K2165" s="514"/>
      <c r="L2165" s="514"/>
      <c r="M2165" s="514"/>
      <c r="N2165" s="514"/>
    </row>
    <row r="2166" spans="3:14" x14ac:dyDescent="0.2">
      <c r="C2166" s="514"/>
      <c r="E2166" s="514"/>
      <c r="F2166" s="514"/>
      <c r="G2166" s="514"/>
      <c r="H2166" s="514"/>
      <c r="I2166" s="514"/>
      <c r="J2166" s="514"/>
      <c r="K2166" s="514"/>
      <c r="L2166" s="514"/>
      <c r="M2166" s="514"/>
      <c r="N2166" s="514"/>
    </row>
    <row r="2167" spans="3:14" x14ac:dyDescent="0.2">
      <c r="C2167" s="514"/>
      <c r="E2167" s="514"/>
      <c r="F2167" s="514"/>
      <c r="G2167" s="514"/>
      <c r="H2167" s="514"/>
      <c r="I2167" s="514"/>
      <c r="J2167" s="514"/>
      <c r="K2167" s="514"/>
      <c r="L2167" s="514"/>
      <c r="M2167" s="514"/>
      <c r="N2167" s="514"/>
    </row>
    <row r="2168" spans="3:14" x14ac:dyDescent="0.2">
      <c r="C2168" s="514"/>
      <c r="E2168" s="514"/>
      <c r="F2168" s="514"/>
      <c r="G2168" s="514"/>
      <c r="H2168" s="514"/>
      <c r="I2168" s="514"/>
      <c r="J2168" s="514"/>
      <c r="K2168" s="514"/>
      <c r="L2168" s="514"/>
      <c r="M2168" s="514"/>
      <c r="N2168" s="514"/>
    </row>
    <row r="2169" spans="3:14" x14ac:dyDescent="0.2">
      <c r="C2169" s="514"/>
      <c r="E2169" s="514"/>
      <c r="F2169" s="514"/>
      <c r="G2169" s="514"/>
      <c r="H2169" s="514"/>
      <c r="I2169" s="514"/>
      <c r="J2169" s="514"/>
      <c r="K2169" s="514"/>
      <c r="L2169" s="514"/>
      <c r="M2169" s="514"/>
      <c r="N2169" s="514"/>
    </row>
    <row r="2170" spans="3:14" x14ac:dyDescent="0.2">
      <c r="C2170" s="514"/>
      <c r="E2170" s="514"/>
      <c r="F2170" s="514"/>
      <c r="G2170" s="514"/>
      <c r="H2170" s="514"/>
      <c r="I2170" s="514"/>
      <c r="J2170" s="514"/>
      <c r="K2170" s="514"/>
      <c r="L2170" s="514"/>
      <c r="M2170" s="514"/>
      <c r="N2170" s="514"/>
    </row>
    <row r="2171" spans="3:14" x14ac:dyDescent="0.2">
      <c r="C2171" s="514"/>
      <c r="E2171" s="514"/>
      <c r="F2171" s="514"/>
      <c r="G2171" s="514"/>
      <c r="H2171" s="514"/>
      <c r="I2171" s="514"/>
      <c r="J2171" s="514"/>
      <c r="K2171" s="514"/>
      <c r="L2171" s="514"/>
      <c r="M2171" s="514"/>
      <c r="N2171" s="514"/>
    </row>
    <row r="2172" spans="3:14" x14ac:dyDescent="0.2">
      <c r="C2172" s="514"/>
      <c r="E2172" s="514"/>
      <c r="F2172" s="514"/>
      <c r="G2172" s="514"/>
      <c r="H2172" s="514"/>
      <c r="I2172" s="514"/>
      <c r="J2172" s="514"/>
      <c r="K2172" s="514"/>
      <c r="L2172" s="514"/>
      <c r="M2172" s="514"/>
      <c r="N2172" s="514"/>
    </row>
    <row r="2173" spans="3:14" x14ac:dyDescent="0.2">
      <c r="C2173" s="514"/>
      <c r="E2173" s="514"/>
      <c r="F2173" s="514"/>
      <c r="G2173" s="514"/>
      <c r="H2173" s="514"/>
      <c r="I2173" s="514"/>
      <c r="J2173" s="514"/>
      <c r="K2173" s="514"/>
      <c r="L2173" s="514"/>
      <c r="M2173" s="514"/>
      <c r="N2173" s="514"/>
    </row>
    <row r="2174" spans="3:14" x14ac:dyDescent="0.2">
      <c r="C2174" s="514"/>
      <c r="E2174" s="514"/>
      <c r="F2174" s="514"/>
      <c r="G2174" s="514"/>
      <c r="H2174" s="514"/>
      <c r="I2174" s="514"/>
      <c r="J2174" s="514"/>
      <c r="K2174" s="514"/>
      <c r="L2174" s="514"/>
      <c r="M2174" s="514"/>
      <c r="N2174" s="514"/>
    </row>
    <row r="2175" spans="3:14" x14ac:dyDescent="0.2">
      <c r="C2175" s="514"/>
      <c r="E2175" s="514"/>
      <c r="F2175" s="514"/>
      <c r="G2175" s="514"/>
      <c r="H2175" s="514"/>
      <c r="I2175" s="514"/>
      <c r="J2175" s="514"/>
      <c r="K2175" s="514"/>
      <c r="L2175" s="514"/>
      <c r="M2175" s="514"/>
      <c r="N2175" s="514"/>
    </row>
    <row r="2176" spans="3:14" x14ac:dyDescent="0.2">
      <c r="C2176" s="514"/>
      <c r="E2176" s="514"/>
      <c r="F2176" s="514"/>
      <c r="G2176" s="514"/>
      <c r="H2176" s="514"/>
      <c r="I2176" s="514"/>
      <c r="J2176" s="514"/>
      <c r="K2176" s="514"/>
      <c r="L2176" s="514"/>
      <c r="M2176" s="514"/>
      <c r="N2176" s="514"/>
    </row>
    <row r="2177" spans="3:14" x14ac:dyDescent="0.2">
      <c r="C2177" s="514"/>
      <c r="E2177" s="514"/>
      <c r="F2177" s="514"/>
      <c r="G2177" s="514"/>
      <c r="H2177" s="514"/>
      <c r="I2177" s="514"/>
      <c r="J2177" s="514"/>
      <c r="K2177" s="514"/>
      <c r="L2177" s="514"/>
      <c r="M2177" s="514"/>
      <c r="N2177" s="514"/>
    </row>
    <row r="2178" spans="3:14" x14ac:dyDescent="0.2">
      <c r="C2178" s="514"/>
      <c r="E2178" s="514"/>
      <c r="F2178" s="514"/>
      <c r="G2178" s="514"/>
      <c r="H2178" s="514"/>
      <c r="I2178" s="514"/>
      <c r="J2178" s="514"/>
      <c r="K2178" s="514"/>
      <c r="L2178" s="514"/>
      <c r="M2178" s="514"/>
      <c r="N2178" s="514"/>
    </row>
    <row r="2179" spans="3:14" x14ac:dyDescent="0.2">
      <c r="C2179" s="514"/>
      <c r="E2179" s="514"/>
      <c r="F2179" s="514"/>
      <c r="G2179" s="514"/>
      <c r="H2179" s="514"/>
      <c r="I2179" s="514"/>
      <c r="J2179" s="514"/>
      <c r="K2179" s="514"/>
      <c r="L2179" s="514"/>
      <c r="M2179" s="514"/>
      <c r="N2179" s="514"/>
    </row>
    <row r="2180" spans="3:14" x14ac:dyDescent="0.2">
      <c r="C2180" s="514"/>
      <c r="E2180" s="514"/>
      <c r="F2180" s="514"/>
      <c r="G2180" s="514"/>
      <c r="H2180" s="514"/>
      <c r="I2180" s="514"/>
      <c r="J2180" s="514"/>
      <c r="K2180" s="514"/>
      <c r="L2180" s="514"/>
      <c r="M2180" s="514"/>
      <c r="N2180" s="514"/>
    </row>
    <row r="2181" spans="3:14" x14ac:dyDescent="0.2">
      <c r="C2181" s="514"/>
      <c r="E2181" s="514"/>
      <c r="F2181" s="514"/>
      <c r="G2181" s="514"/>
      <c r="H2181" s="514"/>
      <c r="I2181" s="514"/>
      <c r="J2181" s="514"/>
      <c r="K2181" s="514"/>
      <c r="L2181" s="514"/>
      <c r="M2181" s="514"/>
      <c r="N2181" s="514"/>
    </row>
    <row r="2182" spans="3:14" x14ac:dyDescent="0.2">
      <c r="C2182" s="514"/>
      <c r="E2182" s="514"/>
      <c r="F2182" s="514"/>
      <c r="G2182" s="514"/>
      <c r="H2182" s="514"/>
      <c r="I2182" s="514"/>
      <c r="J2182" s="514"/>
      <c r="K2182" s="514"/>
      <c r="L2182" s="514"/>
      <c r="M2182" s="514"/>
      <c r="N2182" s="514"/>
    </row>
    <row r="2183" spans="3:14" x14ac:dyDescent="0.2">
      <c r="C2183" s="514"/>
      <c r="E2183" s="514"/>
      <c r="F2183" s="514"/>
      <c r="G2183" s="514"/>
      <c r="H2183" s="514"/>
      <c r="I2183" s="514"/>
      <c r="J2183" s="514"/>
      <c r="K2183" s="514"/>
      <c r="L2183" s="514"/>
      <c r="M2183" s="514"/>
      <c r="N2183" s="514"/>
    </row>
    <row r="2184" spans="3:14" x14ac:dyDescent="0.2">
      <c r="C2184" s="514"/>
      <c r="E2184" s="514"/>
      <c r="F2184" s="514"/>
      <c r="G2184" s="514"/>
      <c r="H2184" s="514"/>
      <c r="I2184" s="514"/>
      <c r="J2184" s="514"/>
      <c r="K2184" s="514"/>
      <c r="L2184" s="514"/>
      <c r="M2184" s="514"/>
      <c r="N2184" s="514"/>
    </row>
    <row r="2185" spans="3:14" x14ac:dyDescent="0.2">
      <c r="C2185" s="514"/>
      <c r="E2185" s="514"/>
      <c r="F2185" s="514"/>
      <c r="G2185" s="514"/>
      <c r="H2185" s="514"/>
      <c r="I2185" s="514"/>
      <c r="J2185" s="514"/>
      <c r="K2185" s="514"/>
      <c r="L2185" s="514"/>
      <c r="M2185" s="514"/>
      <c r="N2185" s="514"/>
    </row>
    <row r="2186" spans="3:14" x14ac:dyDescent="0.2">
      <c r="C2186" s="514"/>
      <c r="E2186" s="514"/>
      <c r="F2186" s="514"/>
      <c r="G2186" s="514"/>
      <c r="H2186" s="514"/>
      <c r="I2186" s="514"/>
      <c r="J2186" s="514"/>
      <c r="K2186" s="514"/>
      <c r="L2186" s="514"/>
      <c r="M2186" s="514"/>
      <c r="N2186" s="514"/>
    </row>
    <row r="2187" spans="3:14" x14ac:dyDescent="0.2">
      <c r="C2187" s="514"/>
      <c r="E2187" s="514"/>
      <c r="F2187" s="514"/>
      <c r="G2187" s="514"/>
      <c r="H2187" s="514"/>
      <c r="I2187" s="514"/>
      <c r="J2187" s="514"/>
      <c r="K2187" s="514"/>
      <c r="L2187" s="514"/>
      <c r="M2187" s="514"/>
      <c r="N2187" s="514"/>
    </row>
    <row r="2188" spans="3:14" x14ac:dyDescent="0.2">
      <c r="C2188" s="514"/>
      <c r="E2188" s="514"/>
      <c r="F2188" s="514"/>
      <c r="G2188" s="514"/>
      <c r="H2188" s="514"/>
      <c r="I2188" s="514"/>
      <c r="J2188" s="514"/>
      <c r="K2188" s="514"/>
      <c r="L2188" s="514"/>
      <c r="M2188" s="514"/>
      <c r="N2188" s="514"/>
    </row>
    <row r="2189" spans="3:14" x14ac:dyDescent="0.2">
      <c r="C2189" s="514"/>
      <c r="E2189" s="514"/>
      <c r="F2189" s="514"/>
      <c r="G2189" s="514"/>
      <c r="H2189" s="514"/>
      <c r="I2189" s="514"/>
      <c r="J2189" s="514"/>
      <c r="K2189" s="514"/>
      <c r="L2189" s="514"/>
      <c r="M2189" s="514"/>
      <c r="N2189" s="514"/>
    </row>
    <row r="2190" spans="3:14" x14ac:dyDescent="0.2">
      <c r="C2190" s="514"/>
      <c r="E2190" s="514"/>
      <c r="F2190" s="514"/>
      <c r="G2190" s="514"/>
      <c r="H2190" s="514"/>
      <c r="I2190" s="514"/>
      <c r="J2190" s="514"/>
      <c r="K2190" s="514"/>
      <c r="L2190" s="514"/>
      <c r="M2190" s="514"/>
      <c r="N2190" s="514"/>
    </row>
    <row r="2191" spans="3:14" x14ac:dyDescent="0.2">
      <c r="C2191" s="514"/>
      <c r="E2191" s="514"/>
      <c r="F2191" s="514"/>
      <c r="G2191" s="514"/>
      <c r="H2191" s="514"/>
      <c r="I2191" s="514"/>
      <c r="J2191" s="514"/>
      <c r="K2191" s="514"/>
      <c r="L2191" s="514"/>
      <c r="M2191" s="514"/>
      <c r="N2191" s="514"/>
    </row>
    <row r="2192" spans="3:14" x14ac:dyDescent="0.2">
      <c r="C2192" s="514"/>
      <c r="E2192" s="514"/>
      <c r="F2192" s="514"/>
      <c r="G2192" s="514"/>
      <c r="H2192" s="514"/>
      <c r="I2192" s="514"/>
      <c r="J2192" s="514"/>
      <c r="K2192" s="514"/>
      <c r="L2192" s="514"/>
      <c r="M2192" s="514"/>
      <c r="N2192" s="514"/>
    </row>
    <row r="2193" spans="3:14" x14ac:dyDescent="0.2">
      <c r="C2193" s="514"/>
      <c r="E2193" s="514"/>
      <c r="F2193" s="514"/>
      <c r="G2193" s="514"/>
      <c r="H2193" s="514"/>
      <c r="I2193" s="514"/>
      <c r="J2193" s="514"/>
      <c r="K2193" s="514"/>
      <c r="L2193" s="514"/>
      <c r="M2193" s="514"/>
      <c r="N2193" s="514"/>
    </row>
    <row r="2194" spans="3:14" x14ac:dyDescent="0.2">
      <c r="C2194" s="514"/>
      <c r="E2194" s="514"/>
      <c r="F2194" s="514"/>
      <c r="G2194" s="514"/>
      <c r="H2194" s="514"/>
      <c r="I2194" s="514"/>
      <c r="J2194" s="514"/>
      <c r="K2194" s="514"/>
      <c r="L2194" s="514"/>
      <c r="M2194" s="514"/>
      <c r="N2194" s="514"/>
    </row>
    <row r="2195" spans="3:14" x14ac:dyDescent="0.2">
      <c r="C2195" s="514"/>
      <c r="E2195" s="514"/>
      <c r="F2195" s="514"/>
      <c r="G2195" s="514"/>
      <c r="H2195" s="514"/>
      <c r="I2195" s="514"/>
      <c r="J2195" s="514"/>
      <c r="K2195" s="514"/>
      <c r="L2195" s="514"/>
      <c r="M2195" s="514"/>
      <c r="N2195" s="514"/>
    </row>
    <row r="2196" spans="3:14" x14ac:dyDescent="0.2">
      <c r="C2196" s="514"/>
      <c r="E2196" s="514"/>
      <c r="F2196" s="514"/>
      <c r="G2196" s="514"/>
      <c r="H2196" s="514"/>
      <c r="I2196" s="514"/>
      <c r="J2196" s="514"/>
      <c r="K2196" s="514"/>
      <c r="L2196" s="514"/>
      <c r="M2196" s="514"/>
      <c r="N2196" s="514"/>
    </row>
    <row r="2197" spans="3:14" x14ac:dyDescent="0.2">
      <c r="C2197" s="514"/>
      <c r="E2197" s="514"/>
      <c r="F2197" s="514"/>
      <c r="G2197" s="514"/>
      <c r="H2197" s="514"/>
      <c r="I2197" s="514"/>
      <c r="J2197" s="514"/>
      <c r="K2197" s="514"/>
      <c r="L2197" s="514"/>
      <c r="M2197" s="514"/>
      <c r="N2197" s="514"/>
    </row>
    <row r="2198" spans="3:14" x14ac:dyDescent="0.2">
      <c r="C2198" s="514"/>
      <c r="E2198" s="514"/>
      <c r="F2198" s="514"/>
      <c r="G2198" s="514"/>
      <c r="H2198" s="514"/>
      <c r="I2198" s="514"/>
      <c r="J2198" s="514"/>
      <c r="K2198" s="514"/>
      <c r="L2198" s="514"/>
      <c r="M2198" s="514"/>
      <c r="N2198" s="514"/>
    </row>
    <row r="2199" spans="3:14" x14ac:dyDescent="0.2">
      <c r="C2199" s="514"/>
      <c r="E2199" s="514"/>
      <c r="F2199" s="514"/>
      <c r="G2199" s="514"/>
      <c r="H2199" s="514"/>
      <c r="I2199" s="514"/>
      <c r="J2199" s="514"/>
      <c r="K2199" s="514"/>
      <c r="L2199" s="514"/>
      <c r="M2199" s="514"/>
      <c r="N2199" s="514"/>
    </row>
    <row r="2200" spans="3:14" x14ac:dyDescent="0.2">
      <c r="C2200" s="514"/>
      <c r="E2200" s="514"/>
      <c r="F2200" s="514"/>
      <c r="G2200" s="514"/>
      <c r="H2200" s="514"/>
      <c r="I2200" s="514"/>
      <c r="J2200" s="514"/>
      <c r="K2200" s="514"/>
      <c r="L2200" s="514"/>
      <c r="M2200" s="514"/>
      <c r="N2200" s="514"/>
    </row>
    <row r="2201" spans="3:14" x14ac:dyDescent="0.2">
      <c r="C2201" s="514"/>
      <c r="E2201" s="514"/>
      <c r="F2201" s="514"/>
      <c r="G2201" s="514"/>
      <c r="H2201" s="514"/>
      <c r="I2201" s="514"/>
      <c r="J2201" s="514"/>
      <c r="K2201" s="514"/>
      <c r="L2201" s="514"/>
      <c r="M2201" s="514"/>
      <c r="N2201" s="514"/>
    </row>
    <row r="2202" spans="3:14" x14ac:dyDescent="0.2">
      <c r="C2202" s="514"/>
      <c r="E2202" s="514"/>
      <c r="F2202" s="514"/>
      <c r="G2202" s="514"/>
      <c r="H2202" s="514"/>
      <c r="I2202" s="514"/>
      <c r="J2202" s="514"/>
      <c r="K2202" s="514"/>
      <c r="L2202" s="514"/>
      <c r="M2202" s="514"/>
      <c r="N2202" s="514"/>
    </row>
    <row r="2203" spans="3:14" x14ac:dyDescent="0.2">
      <c r="C2203" s="514"/>
      <c r="E2203" s="514"/>
      <c r="F2203" s="514"/>
      <c r="G2203" s="514"/>
      <c r="H2203" s="514"/>
      <c r="I2203" s="514"/>
      <c r="J2203" s="514"/>
      <c r="K2203" s="514"/>
      <c r="L2203" s="514"/>
      <c r="M2203" s="514"/>
      <c r="N2203" s="514"/>
    </row>
    <row r="2204" spans="3:14" x14ac:dyDescent="0.2">
      <c r="C2204" s="514"/>
      <c r="E2204" s="514"/>
      <c r="F2204" s="514"/>
      <c r="G2204" s="514"/>
      <c r="H2204" s="514"/>
      <c r="I2204" s="514"/>
      <c r="J2204" s="514"/>
      <c r="K2204" s="514"/>
      <c r="L2204" s="514"/>
      <c r="M2204" s="514"/>
      <c r="N2204" s="514"/>
    </row>
    <row r="2205" spans="3:14" x14ac:dyDescent="0.2">
      <c r="C2205" s="514"/>
      <c r="E2205" s="514"/>
      <c r="F2205" s="514"/>
      <c r="G2205" s="514"/>
      <c r="H2205" s="514"/>
      <c r="I2205" s="514"/>
      <c r="J2205" s="514"/>
      <c r="K2205" s="514"/>
      <c r="L2205" s="514"/>
      <c r="M2205" s="514"/>
      <c r="N2205" s="514"/>
    </row>
    <row r="2206" spans="3:14" x14ac:dyDescent="0.2">
      <c r="C2206" s="514"/>
      <c r="E2206" s="514"/>
      <c r="F2206" s="514"/>
      <c r="G2206" s="514"/>
      <c r="H2206" s="514"/>
      <c r="I2206" s="514"/>
      <c r="J2206" s="514"/>
      <c r="K2206" s="514"/>
      <c r="L2206" s="514"/>
      <c r="M2206" s="514"/>
      <c r="N2206" s="514"/>
    </row>
    <row r="2207" spans="3:14" x14ac:dyDescent="0.2">
      <c r="C2207" s="514"/>
      <c r="E2207" s="514"/>
      <c r="F2207" s="514"/>
      <c r="G2207" s="514"/>
      <c r="H2207" s="514"/>
      <c r="I2207" s="514"/>
      <c r="J2207" s="514"/>
      <c r="K2207" s="514"/>
      <c r="L2207" s="514"/>
      <c r="M2207" s="514"/>
      <c r="N2207" s="514"/>
    </row>
    <row r="2208" spans="3:14" x14ac:dyDescent="0.2">
      <c r="C2208" s="514"/>
      <c r="E2208" s="514"/>
      <c r="F2208" s="514"/>
      <c r="G2208" s="514"/>
      <c r="H2208" s="514"/>
      <c r="I2208" s="514"/>
      <c r="J2208" s="514"/>
      <c r="K2208" s="514"/>
      <c r="L2208" s="514"/>
      <c r="M2208" s="514"/>
      <c r="N2208" s="514"/>
    </row>
    <row r="2209" spans="3:14" x14ac:dyDescent="0.2">
      <c r="C2209" s="514"/>
      <c r="E2209" s="514"/>
      <c r="F2209" s="514"/>
      <c r="G2209" s="514"/>
      <c r="H2209" s="514"/>
      <c r="I2209" s="514"/>
      <c r="J2209" s="514"/>
      <c r="K2209" s="514"/>
      <c r="L2209" s="514"/>
      <c r="M2209" s="514"/>
      <c r="N2209" s="514"/>
    </row>
    <row r="2210" spans="3:14" x14ac:dyDescent="0.2">
      <c r="C2210" s="514"/>
      <c r="E2210" s="514"/>
      <c r="F2210" s="514"/>
      <c r="G2210" s="514"/>
      <c r="H2210" s="514"/>
      <c r="I2210" s="514"/>
      <c r="J2210" s="514"/>
      <c r="K2210" s="514"/>
      <c r="L2210" s="514"/>
      <c r="M2210" s="514"/>
      <c r="N2210" s="514"/>
    </row>
    <row r="2211" spans="3:14" x14ac:dyDescent="0.2">
      <c r="C2211" s="514"/>
      <c r="E2211" s="514"/>
      <c r="F2211" s="514"/>
      <c r="G2211" s="514"/>
      <c r="H2211" s="514"/>
      <c r="I2211" s="514"/>
      <c r="J2211" s="514"/>
      <c r="K2211" s="514"/>
      <c r="L2211" s="514"/>
      <c r="M2211" s="514"/>
      <c r="N2211" s="514"/>
    </row>
    <row r="2212" spans="3:14" x14ac:dyDescent="0.2">
      <c r="C2212" s="514"/>
      <c r="E2212" s="514"/>
      <c r="F2212" s="514"/>
      <c r="G2212" s="514"/>
      <c r="H2212" s="514"/>
      <c r="I2212" s="514"/>
      <c r="J2212" s="514"/>
      <c r="K2212" s="514"/>
      <c r="L2212" s="514"/>
      <c r="M2212" s="514"/>
      <c r="N2212" s="514"/>
    </row>
    <row r="2213" spans="3:14" x14ac:dyDescent="0.2">
      <c r="C2213" s="514"/>
      <c r="E2213" s="514"/>
      <c r="F2213" s="514"/>
      <c r="G2213" s="514"/>
      <c r="H2213" s="514"/>
      <c r="I2213" s="514"/>
      <c r="J2213" s="514"/>
      <c r="K2213" s="514"/>
      <c r="L2213" s="514"/>
      <c r="M2213" s="514"/>
      <c r="N2213" s="514"/>
    </row>
    <row r="2214" spans="3:14" x14ac:dyDescent="0.2">
      <c r="C2214" s="514"/>
      <c r="E2214" s="514"/>
      <c r="F2214" s="514"/>
      <c r="G2214" s="514"/>
      <c r="H2214" s="514"/>
      <c r="I2214" s="514"/>
      <c r="J2214" s="514"/>
      <c r="K2214" s="514"/>
      <c r="L2214" s="514"/>
      <c r="M2214" s="514"/>
      <c r="N2214" s="514"/>
    </row>
    <row r="2215" spans="3:14" x14ac:dyDescent="0.2">
      <c r="C2215" s="514"/>
      <c r="E2215" s="514"/>
      <c r="F2215" s="514"/>
      <c r="G2215" s="514"/>
      <c r="H2215" s="514"/>
      <c r="I2215" s="514"/>
      <c r="J2215" s="514"/>
      <c r="K2215" s="514"/>
      <c r="L2215" s="514"/>
      <c r="M2215" s="514"/>
      <c r="N2215" s="514"/>
    </row>
    <row r="2216" spans="3:14" x14ac:dyDescent="0.2">
      <c r="C2216" s="514"/>
      <c r="E2216" s="514"/>
      <c r="F2216" s="514"/>
      <c r="G2216" s="514"/>
      <c r="H2216" s="514"/>
      <c r="I2216" s="514"/>
      <c r="J2216" s="514"/>
      <c r="K2216" s="514"/>
      <c r="L2216" s="514"/>
      <c r="M2216" s="514"/>
      <c r="N2216" s="514"/>
    </row>
    <row r="2217" spans="3:14" x14ac:dyDescent="0.2">
      <c r="C2217" s="514"/>
      <c r="E2217" s="514"/>
      <c r="F2217" s="514"/>
      <c r="G2217" s="514"/>
      <c r="H2217" s="514"/>
      <c r="I2217" s="514"/>
      <c r="J2217" s="514"/>
      <c r="K2217" s="514"/>
      <c r="L2217" s="514"/>
      <c r="M2217" s="514"/>
      <c r="N2217" s="514"/>
    </row>
    <row r="2218" spans="3:14" x14ac:dyDescent="0.2">
      <c r="C2218" s="514"/>
      <c r="E2218" s="514"/>
      <c r="F2218" s="514"/>
      <c r="G2218" s="514"/>
      <c r="H2218" s="514"/>
      <c r="I2218" s="514"/>
      <c r="J2218" s="514"/>
      <c r="K2218" s="514"/>
      <c r="L2218" s="514"/>
      <c r="M2218" s="514"/>
      <c r="N2218" s="514"/>
    </row>
    <row r="2219" spans="3:14" x14ac:dyDescent="0.2">
      <c r="C2219" s="514"/>
      <c r="E2219" s="514"/>
      <c r="F2219" s="514"/>
      <c r="G2219" s="514"/>
      <c r="H2219" s="514"/>
      <c r="I2219" s="514"/>
      <c r="J2219" s="514"/>
      <c r="K2219" s="514"/>
      <c r="L2219" s="514"/>
      <c r="M2219" s="514"/>
      <c r="N2219" s="514"/>
    </row>
    <row r="2220" spans="3:14" x14ac:dyDescent="0.2">
      <c r="C2220" s="514"/>
      <c r="E2220" s="514"/>
      <c r="F2220" s="514"/>
      <c r="G2220" s="514"/>
      <c r="H2220" s="514"/>
      <c r="I2220" s="514"/>
      <c r="J2220" s="514"/>
      <c r="K2220" s="514"/>
      <c r="L2220" s="514"/>
      <c r="M2220" s="514"/>
      <c r="N2220" s="514"/>
    </row>
    <row r="2221" spans="3:14" x14ac:dyDescent="0.2">
      <c r="C2221" s="514"/>
      <c r="E2221" s="514"/>
      <c r="F2221" s="514"/>
      <c r="G2221" s="514"/>
      <c r="H2221" s="514"/>
      <c r="I2221" s="514"/>
      <c r="J2221" s="514"/>
      <c r="K2221" s="514"/>
      <c r="L2221" s="514"/>
      <c r="M2221" s="514"/>
      <c r="N2221" s="514"/>
    </row>
    <row r="2222" spans="3:14" x14ac:dyDescent="0.2">
      <c r="C2222" s="514"/>
      <c r="E2222" s="514"/>
      <c r="F2222" s="514"/>
      <c r="G2222" s="514"/>
      <c r="H2222" s="514"/>
      <c r="I2222" s="514"/>
      <c r="J2222" s="514"/>
      <c r="K2222" s="514"/>
      <c r="L2222" s="514"/>
      <c r="M2222" s="514"/>
      <c r="N2222" s="514"/>
    </row>
    <row r="2223" spans="3:14" x14ac:dyDescent="0.2">
      <c r="C2223" s="514"/>
      <c r="E2223" s="514"/>
      <c r="F2223" s="514"/>
      <c r="G2223" s="514"/>
      <c r="H2223" s="514"/>
      <c r="I2223" s="514"/>
      <c r="J2223" s="514"/>
      <c r="K2223" s="514"/>
      <c r="L2223" s="514"/>
      <c r="M2223" s="514"/>
      <c r="N2223" s="514"/>
    </row>
    <row r="2224" spans="3:14" x14ac:dyDescent="0.2">
      <c r="C2224" s="514"/>
      <c r="E2224" s="514"/>
      <c r="F2224" s="514"/>
      <c r="G2224" s="514"/>
      <c r="H2224" s="514"/>
      <c r="I2224" s="514"/>
      <c r="J2224" s="514"/>
      <c r="K2224" s="514"/>
      <c r="L2224" s="514"/>
      <c r="M2224" s="514"/>
      <c r="N2224" s="514"/>
    </row>
    <row r="2225" spans="3:14" x14ac:dyDescent="0.2">
      <c r="C2225" s="514"/>
      <c r="E2225" s="514"/>
      <c r="F2225" s="514"/>
      <c r="G2225" s="514"/>
      <c r="H2225" s="514"/>
      <c r="I2225" s="514"/>
      <c r="J2225" s="514"/>
      <c r="K2225" s="514"/>
      <c r="L2225" s="514"/>
      <c r="M2225" s="514"/>
      <c r="N2225" s="514"/>
    </row>
    <row r="2226" spans="3:14" x14ac:dyDescent="0.2">
      <c r="C2226" s="514"/>
      <c r="E2226" s="514"/>
      <c r="F2226" s="514"/>
      <c r="G2226" s="514"/>
      <c r="H2226" s="514"/>
      <c r="I2226" s="514"/>
      <c r="J2226" s="514"/>
      <c r="K2226" s="514"/>
      <c r="L2226" s="514"/>
      <c r="M2226" s="514"/>
      <c r="N2226" s="514"/>
    </row>
    <row r="2227" spans="3:14" x14ac:dyDescent="0.2">
      <c r="C2227" s="514"/>
      <c r="E2227" s="514"/>
      <c r="F2227" s="514"/>
      <c r="G2227" s="514"/>
      <c r="H2227" s="514"/>
      <c r="I2227" s="514"/>
      <c r="J2227" s="514"/>
      <c r="K2227" s="514"/>
      <c r="L2227" s="514"/>
      <c r="M2227" s="514"/>
      <c r="N2227" s="514"/>
    </row>
    <row r="2228" spans="3:14" x14ac:dyDescent="0.2">
      <c r="C2228" s="514"/>
      <c r="E2228" s="514"/>
      <c r="F2228" s="514"/>
      <c r="G2228" s="514"/>
      <c r="H2228" s="514"/>
      <c r="I2228" s="514"/>
      <c r="J2228" s="514"/>
      <c r="K2228" s="514"/>
      <c r="L2228" s="514"/>
      <c r="M2228" s="514"/>
      <c r="N2228" s="514"/>
    </row>
    <row r="2229" spans="3:14" x14ac:dyDescent="0.2">
      <c r="C2229" s="514"/>
      <c r="E2229" s="514"/>
      <c r="F2229" s="514"/>
      <c r="G2229" s="514"/>
      <c r="H2229" s="514"/>
      <c r="I2229" s="514"/>
      <c r="J2229" s="514"/>
      <c r="K2229" s="514"/>
      <c r="L2229" s="514"/>
      <c r="M2229" s="514"/>
      <c r="N2229" s="514"/>
    </row>
    <row r="2230" spans="3:14" x14ac:dyDescent="0.2">
      <c r="C2230" s="514"/>
      <c r="E2230" s="514"/>
      <c r="F2230" s="514"/>
      <c r="G2230" s="514"/>
      <c r="H2230" s="514"/>
      <c r="I2230" s="514"/>
      <c r="J2230" s="514"/>
      <c r="K2230" s="514"/>
      <c r="L2230" s="514"/>
      <c r="M2230" s="514"/>
      <c r="N2230" s="514"/>
    </row>
    <row r="2231" spans="3:14" x14ac:dyDescent="0.2">
      <c r="C2231" s="514"/>
      <c r="E2231" s="514"/>
      <c r="F2231" s="514"/>
      <c r="G2231" s="514"/>
      <c r="H2231" s="514"/>
      <c r="I2231" s="514"/>
      <c r="J2231" s="514"/>
      <c r="K2231" s="514"/>
      <c r="L2231" s="514"/>
      <c r="M2231" s="514"/>
      <c r="N2231" s="514"/>
    </row>
    <row r="2232" spans="3:14" x14ac:dyDescent="0.2">
      <c r="C2232" s="514"/>
      <c r="E2232" s="514"/>
      <c r="F2232" s="514"/>
      <c r="G2232" s="514"/>
      <c r="H2232" s="514"/>
      <c r="I2232" s="514"/>
      <c r="J2232" s="514"/>
      <c r="K2232" s="514"/>
      <c r="L2232" s="514"/>
      <c r="M2232" s="514"/>
      <c r="N2232" s="514"/>
    </row>
  </sheetData>
  <mergeCells count="2052">
    <mergeCell ref="XDQ27:XDX27"/>
    <mergeCell ref="XDY27:XEF27"/>
    <mergeCell ref="XEG27:XEN27"/>
    <mergeCell ref="XEO27:XEV27"/>
    <mergeCell ref="XEW27:XFD27"/>
    <mergeCell ref="XBU27:XCB27"/>
    <mergeCell ref="XCC27:XCJ27"/>
    <mergeCell ref="XCK27:XCR27"/>
    <mergeCell ref="XCS27:XCZ27"/>
    <mergeCell ref="XDA27:XDH27"/>
    <mergeCell ref="XDI27:XDP27"/>
    <mergeCell ref="WZY27:XAF27"/>
    <mergeCell ref="XAG27:XAN27"/>
    <mergeCell ref="XAO27:XAV27"/>
    <mergeCell ref="XAW27:XBD27"/>
    <mergeCell ref="XBE27:XBL27"/>
    <mergeCell ref="XBM27:XBT27"/>
    <mergeCell ref="WYC27:WYJ27"/>
    <mergeCell ref="WYK27:WYR27"/>
    <mergeCell ref="WYS27:WYZ27"/>
    <mergeCell ref="WZA27:WZH27"/>
    <mergeCell ref="WZI27:WZP27"/>
    <mergeCell ref="WZQ27:WZX27"/>
    <mergeCell ref="WWG27:WWN27"/>
    <mergeCell ref="WWO27:WWV27"/>
    <mergeCell ref="WWW27:WXD27"/>
    <mergeCell ref="WXE27:WXL27"/>
    <mergeCell ref="WXM27:WXT27"/>
    <mergeCell ref="WXU27:WYB27"/>
    <mergeCell ref="WUK27:WUR27"/>
    <mergeCell ref="WUS27:WUZ27"/>
    <mergeCell ref="WVA27:WVH27"/>
    <mergeCell ref="WVI27:WVP27"/>
    <mergeCell ref="WVQ27:WVX27"/>
    <mergeCell ref="WVY27:WWF27"/>
    <mergeCell ref="WSO27:WSV27"/>
    <mergeCell ref="WSW27:WTD27"/>
    <mergeCell ref="WTE27:WTL27"/>
    <mergeCell ref="WTM27:WTT27"/>
    <mergeCell ref="WTU27:WUB27"/>
    <mergeCell ref="WUC27:WUJ27"/>
    <mergeCell ref="WQS27:WQZ27"/>
    <mergeCell ref="WRA27:WRH27"/>
    <mergeCell ref="WRI27:WRP27"/>
    <mergeCell ref="WRQ27:WRX27"/>
    <mergeCell ref="WRY27:WSF27"/>
    <mergeCell ref="WSG27:WSN27"/>
    <mergeCell ref="WOW27:WPD27"/>
    <mergeCell ref="WPE27:WPL27"/>
    <mergeCell ref="WPM27:WPT27"/>
    <mergeCell ref="WPU27:WQB27"/>
    <mergeCell ref="WQC27:WQJ27"/>
    <mergeCell ref="WQK27:WQR27"/>
    <mergeCell ref="WNA27:WNH27"/>
    <mergeCell ref="WNI27:WNP27"/>
    <mergeCell ref="WNQ27:WNX27"/>
    <mergeCell ref="WNY27:WOF27"/>
    <mergeCell ref="WOG27:WON27"/>
    <mergeCell ref="WOO27:WOV27"/>
    <mergeCell ref="WLE27:WLL27"/>
    <mergeCell ref="WLM27:WLT27"/>
    <mergeCell ref="WLU27:WMB27"/>
    <mergeCell ref="WMC27:WMJ27"/>
    <mergeCell ref="WMK27:WMR27"/>
    <mergeCell ref="WMS27:WMZ27"/>
    <mergeCell ref="WJI27:WJP27"/>
    <mergeCell ref="WJQ27:WJX27"/>
    <mergeCell ref="WJY27:WKF27"/>
    <mergeCell ref="WKG27:WKN27"/>
    <mergeCell ref="WKO27:WKV27"/>
    <mergeCell ref="WKW27:WLD27"/>
    <mergeCell ref="WHM27:WHT27"/>
    <mergeCell ref="WHU27:WIB27"/>
    <mergeCell ref="WIC27:WIJ27"/>
    <mergeCell ref="WIK27:WIR27"/>
    <mergeCell ref="WIS27:WIZ27"/>
    <mergeCell ref="WJA27:WJH27"/>
    <mergeCell ref="WFQ27:WFX27"/>
    <mergeCell ref="WFY27:WGF27"/>
    <mergeCell ref="WGG27:WGN27"/>
    <mergeCell ref="WGO27:WGV27"/>
    <mergeCell ref="WGW27:WHD27"/>
    <mergeCell ref="WHE27:WHL27"/>
    <mergeCell ref="WDU27:WEB27"/>
    <mergeCell ref="WEC27:WEJ27"/>
    <mergeCell ref="WEK27:WER27"/>
    <mergeCell ref="WES27:WEZ27"/>
    <mergeCell ref="WFA27:WFH27"/>
    <mergeCell ref="WFI27:WFP27"/>
    <mergeCell ref="WBY27:WCF27"/>
    <mergeCell ref="WCG27:WCN27"/>
    <mergeCell ref="WCO27:WCV27"/>
    <mergeCell ref="WCW27:WDD27"/>
    <mergeCell ref="WDE27:WDL27"/>
    <mergeCell ref="WDM27:WDT27"/>
    <mergeCell ref="WAC27:WAJ27"/>
    <mergeCell ref="WAK27:WAR27"/>
    <mergeCell ref="WAS27:WAZ27"/>
    <mergeCell ref="WBA27:WBH27"/>
    <mergeCell ref="WBI27:WBP27"/>
    <mergeCell ref="WBQ27:WBX27"/>
    <mergeCell ref="VYG27:VYN27"/>
    <mergeCell ref="VYO27:VYV27"/>
    <mergeCell ref="VYW27:VZD27"/>
    <mergeCell ref="VZE27:VZL27"/>
    <mergeCell ref="VZM27:VZT27"/>
    <mergeCell ref="VZU27:WAB27"/>
    <mergeCell ref="VWK27:VWR27"/>
    <mergeCell ref="VWS27:VWZ27"/>
    <mergeCell ref="VXA27:VXH27"/>
    <mergeCell ref="VXI27:VXP27"/>
    <mergeCell ref="VXQ27:VXX27"/>
    <mergeCell ref="VXY27:VYF27"/>
    <mergeCell ref="VUO27:VUV27"/>
    <mergeCell ref="VUW27:VVD27"/>
    <mergeCell ref="VVE27:VVL27"/>
    <mergeCell ref="VVM27:VVT27"/>
    <mergeCell ref="VVU27:VWB27"/>
    <mergeCell ref="VWC27:VWJ27"/>
    <mergeCell ref="VSS27:VSZ27"/>
    <mergeCell ref="VTA27:VTH27"/>
    <mergeCell ref="VTI27:VTP27"/>
    <mergeCell ref="VTQ27:VTX27"/>
    <mergeCell ref="VTY27:VUF27"/>
    <mergeCell ref="VUG27:VUN27"/>
    <mergeCell ref="VQW27:VRD27"/>
    <mergeCell ref="VRE27:VRL27"/>
    <mergeCell ref="VRM27:VRT27"/>
    <mergeCell ref="VRU27:VSB27"/>
    <mergeCell ref="VSC27:VSJ27"/>
    <mergeCell ref="VSK27:VSR27"/>
    <mergeCell ref="VPA27:VPH27"/>
    <mergeCell ref="VPI27:VPP27"/>
    <mergeCell ref="VPQ27:VPX27"/>
    <mergeCell ref="VPY27:VQF27"/>
    <mergeCell ref="VQG27:VQN27"/>
    <mergeCell ref="VQO27:VQV27"/>
    <mergeCell ref="VNE27:VNL27"/>
    <mergeCell ref="VNM27:VNT27"/>
    <mergeCell ref="VNU27:VOB27"/>
    <mergeCell ref="VOC27:VOJ27"/>
    <mergeCell ref="VOK27:VOR27"/>
    <mergeCell ref="VOS27:VOZ27"/>
    <mergeCell ref="VLI27:VLP27"/>
    <mergeCell ref="VLQ27:VLX27"/>
    <mergeCell ref="VLY27:VMF27"/>
    <mergeCell ref="VMG27:VMN27"/>
    <mergeCell ref="VMO27:VMV27"/>
    <mergeCell ref="VMW27:VND27"/>
    <mergeCell ref="VJM27:VJT27"/>
    <mergeCell ref="VJU27:VKB27"/>
    <mergeCell ref="VKC27:VKJ27"/>
    <mergeCell ref="VKK27:VKR27"/>
    <mergeCell ref="VKS27:VKZ27"/>
    <mergeCell ref="VLA27:VLH27"/>
    <mergeCell ref="VHQ27:VHX27"/>
    <mergeCell ref="VHY27:VIF27"/>
    <mergeCell ref="VIG27:VIN27"/>
    <mergeCell ref="VIO27:VIV27"/>
    <mergeCell ref="VIW27:VJD27"/>
    <mergeCell ref="VJE27:VJL27"/>
    <mergeCell ref="VFU27:VGB27"/>
    <mergeCell ref="VGC27:VGJ27"/>
    <mergeCell ref="VGK27:VGR27"/>
    <mergeCell ref="VGS27:VGZ27"/>
    <mergeCell ref="VHA27:VHH27"/>
    <mergeCell ref="VHI27:VHP27"/>
    <mergeCell ref="VDY27:VEF27"/>
    <mergeCell ref="VEG27:VEN27"/>
    <mergeCell ref="VEO27:VEV27"/>
    <mergeCell ref="VEW27:VFD27"/>
    <mergeCell ref="VFE27:VFL27"/>
    <mergeCell ref="VFM27:VFT27"/>
    <mergeCell ref="VCC27:VCJ27"/>
    <mergeCell ref="VCK27:VCR27"/>
    <mergeCell ref="VCS27:VCZ27"/>
    <mergeCell ref="VDA27:VDH27"/>
    <mergeCell ref="VDI27:VDP27"/>
    <mergeCell ref="VDQ27:VDX27"/>
    <mergeCell ref="VAG27:VAN27"/>
    <mergeCell ref="VAO27:VAV27"/>
    <mergeCell ref="VAW27:VBD27"/>
    <mergeCell ref="VBE27:VBL27"/>
    <mergeCell ref="VBM27:VBT27"/>
    <mergeCell ref="VBU27:VCB27"/>
    <mergeCell ref="UYK27:UYR27"/>
    <mergeCell ref="UYS27:UYZ27"/>
    <mergeCell ref="UZA27:UZH27"/>
    <mergeCell ref="UZI27:UZP27"/>
    <mergeCell ref="UZQ27:UZX27"/>
    <mergeCell ref="UZY27:VAF27"/>
    <mergeCell ref="UWO27:UWV27"/>
    <mergeCell ref="UWW27:UXD27"/>
    <mergeCell ref="UXE27:UXL27"/>
    <mergeCell ref="UXM27:UXT27"/>
    <mergeCell ref="UXU27:UYB27"/>
    <mergeCell ref="UYC27:UYJ27"/>
    <mergeCell ref="UUS27:UUZ27"/>
    <mergeCell ref="UVA27:UVH27"/>
    <mergeCell ref="UVI27:UVP27"/>
    <mergeCell ref="UVQ27:UVX27"/>
    <mergeCell ref="UVY27:UWF27"/>
    <mergeCell ref="UWG27:UWN27"/>
    <mergeCell ref="USW27:UTD27"/>
    <mergeCell ref="UTE27:UTL27"/>
    <mergeCell ref="UTM27:UTT27"/>
    <mergeCell ref="UTU27:UUB27"/>
    <mergeCell ref="UUC27:UUJ27"/>
    <mergeCell ref="UUK27:UUR27"/>
    <mergeCell ref="URA27:URH27"/>
    <mergeCell ref="URI27:URP27"/>
    <mergeCell ref="URQ27:URX27"/>
    <mergeCell ref="URY27:USF27"/>
    <mergeCell ref="USG27:USN27"/>
    <mergeCell ref="USO27:USV27"/>
    <mergeCell ref="UPE27:UPL27"/>
    <mergeCell ref="UPM27:UPT27"/>
    <mergeCell ref="UPU27:UQB27"/>
    <mergeCell ref="UQC27:UQJ27"/>
    <mergeCell ref="UQK27:UQR27"/>
    <mergeCell ref="UQS27:UQZ27"/>
    <mergeCell ref="UNI27:UNP27"/>
    <mergeCell ref="UNQ27:UNX27"/>
    <mergeCell ref="UNY27:UOF27"/>
    <mergeCell ref="UOG27:UON27"/>
    <mergeCell ref="UOO27:UOV27"/>
    <mergeCell ref="UOW27:UPD27"/>
    <mergeCell ref="ULM27:ULT27"/>
    <mergeCell ref="ULU27:UMB27"/>
    <mergeCell ref="UMC27:UMJ27"/>
    <mergeCell ref="UMK27:UMR27"/>
    <mergeCell ref="UMS27:UMZ27"/>
    <mergeCell ref="UNA27:UNH27"/>
    <mergeCell ref="UJQ27:UJX27"/>
    <mergeCell ref="UJY27:UKF27"/>
    <mergeCell ref="UKG27:UKN27"/>
    <mergeCell ref="UKO27:UKV27"/>
    <mergeCell ref="UKW27:ULD27"/>
    <mergeCell ref="ULE27:ULL27"/>
    <mergeCell ref="UHU27:UIB27"/>
    <mergeCell ref="UIC27:UIJ27"/>
    <mergeCell ref="UIK27:UIR27"/>
    <mergeCell ref="UIS27:UIZ27"/>
    <mergeCell ref="UJA27:UJH27"/>
    <mergeCell ref="UJI27:UJP27"/>
    <mergeCell ref="UFY27:UGF27"/>
    <mergeCell ref="UGG27:UGN27"/>
    <mergeCell ref="UGO27:UGV27"/>
    <mergeCell ref="UGW27:UHD27"/>
    <mergeCell ref="UHE27:UHL27"/>
    <mergeCell ref="UHM27:UHT27"/>
    <mergeCell ref="UEC27:UEJ27"/>
    <mergeCell ref="UEK27:UER27"/>
    <mergeCell ref="UES27:UEZ27"/>
    <mergeCell ref="UFA27:UFH27"/>
    <mergeCell ref="UFI27:UFP27"/>
    <mergeCell ref="UFQ27:UFX27"/>
    <mergeCell ref="UCG27:UCN27"/>
    <mergeCell ref="UCO27:UCV27"/>
    <mergeCell ref="UCW27:UDD27"/>
    <mergeCell ref="UDE27:UDL27"/>
    <mergeCell ref="UDM27:UDT27"/>
    <mergeCell ref="UDU27:UEB27"/>
    <mergeCell ref="UAK27:UAR27"/>
    <mergeCell ref="UAS27:UAZ27"/>
    <mergeCell ref="UBA27:UBH27"/>
    <mergeCell ref="UBI27:UBP27"/>
    <mergeCell ref="UBQ27:UBX27"/>
    <mergeCell ref="UBY27:UCF27"/>
    <mergeCell ref="TYO27:TYV27"/>
    <mergeCell ref="TYW27:TZD27"/>
    <mergeCell ref="TZE27:TZL27"/>
    <mergeCell ref="TZM27:TZT27"/>
    <mergeCell ref="TZU27:UAB27"/>
    <mergeCell ref="UAC27:UAJ27"/>
    <mergeCell ref="TWS27:TWZ27"/>
    <mergeCell ref="TXA27:TXH27"/>
    <mergeCell ref="TXI27:TXP27"/>
    <mergeCell ref="TXQ27:TXX27"/>
    <mergeCell ref="TXY27:TYF27"/>
    <mergeCell ref="TYG27:TYN27"/>
    <mergeCell ref="TUW27:TVD27"/>
    <mergeCell ref="TVE27:TVL27"/>
    <mergeCell ref="TVM27:TVT27"/>
    <mergeCell ref="TVU27:TWB27"/>
    <mergeCell ref="TWC27:TWJ27"/>
    <mergeCell ref="TWK27:TWR27"/>
    <mergeCell ref="TTA27:TTH27"/>
    <mergeCell ref="TTI27:TTP27"/>
    <mergeCell ref="TTQ27:TTX27"/>
    <mergeCell ref="TTY27:TUF27"/>
    <mergeCell ref="TUG27:TUN27"/>
    <mergeCell ref="TUO27:TUV27"/>
    <mergeCell ref="TRE27:TRL27"/>
    <mergeCell ref="TRM27:TRT27"/>
    <mergeCell ref="TRU27:TSB27"/>
    <mergeCell ref="TSC27:TSJ27"/>
    <mergeCell ref="TSK27:TSR27"/>
    <mergeCell ref="TSS27:TSZ27"/>
    <mergeCell ref="TPI27:TPP27"/>
    <mergeCell ref="TPQ27:TPX27"/>
    <mergeCell ref="TPY27:TQF27"/>
    <mergeCell ref="TQG27:TQN27"/>
    <mergeCell ref="TQO27:TQV27"/>
    <mergeCell ref="TQW27:TRD27"/>
    <mergeCell ref="TNM27:TNT27"/>
    <mergeCell ref="TNU27:TOB27"/>
    <mergeCell ref="TOC27:TOJ27"/>
    <mergeCell ref="TOK27:TOR27"/>
    <mergeCell ref="TOS27:TOZ27"/>
    <mergeCell ref="TPA27:TPH27"/>
    <mergeCell ref="TLQ27:TLX27"/>
    <mergeCell ref="TLY27:TMF27"/>
    <mergeCell ref="TMG27:TMN27"/>
    <mergeCell ref="TMO27:TMV27"/>
    <mergeCell ref="TMW27:TND27"/>
    <mergeCell ref="TNE27:TNL27"/>
    <mergeCell ref="TJU27:TKB27"/>
    <mergeCell ref="TKC27:TKJ27"/>
    <mergeCell ref="TKK27:TKR27"/>
    <mergeCell ref="TKS27:TKZ27"/>
    <mergeCell ref="TLA27:TLH27"/>
    <mergeCell ref="TLI27:TLP27"/>
    <mergeCell ref="THY27:TIF27"/>
    <mergeCell ref="TIG27:TIN27"/>
    <mergeCell ref="TIO27:TIV27"/>
    <mergeCell ref="TIW27:TJD27"/>
    <mergeCell ref="TJE27:TJL27"/>
    <mergeCell ref="TJM27:TJT27"/>
    <mergeCell ref="TGC27:TGJ27"/>
    <mergeCell ref="TGK27:TGR27"/>
    <mergeCell ref="TGS27:TGZ27"/>
    <mergeCell ref="THA27:THH27"/>
    <mergeCell ref="THI27:THP27"/>
    <mergeCell ref="THQ27:THX27"/>
    <mergeCell ref="TEG27:TEN27"/>
    <mergeCell ref="TEO27:TEV27"/>
    <mergeCell ref="TEW27:TFD27"/>
    <mergeCell ref="TFE27:TFL27"/>
    <mergeCell ref="TFM27:TFT27"/>
    <mergeCell ref="TFU27:TGB27"/>
    <mergeCell ref="TCK27:TCR27"/>
    <mergeCell ref="TCS27:TCZ27"/>
    <mergeCell ref="TDA27:TDH27"/>
    <mergeCell ref="TDI27:TDP27"/>
    <mergeCell ref="TDQ27:TDX27"/>
    <mergeCell ref="TDY27:TEF27"/>
    <mergeCell ref="TAO27:TAV27"/>
    <mergeCell ref="TAW27:TBD27"/>
    <mergeCell ref="TBE27:TBL27"/>
    <mergeCell ref="TBM27:TBT27"/>
    <mergeCell ref="TBU27:TCB27"/>
    <mergeCell ref="TCC27:TCJ27"/>
    <mergeCell ref="SYS27:SYZ27"/>
    <mergeCell ref="SZA27:SZH27"/>
    <mergeCell ref="SZI27:SZP27"/>
    <mergeCell ref="SZQ27:SZX27"/>
    <mergeCell ref="SZY27:TAF27"/>
    <mergeCell ref="TAG27:TAN27"/>
    <mergeCell ref="SWW27:SXD27"/>
    <mergeCell ref="SXE27:SXL27"/>
    <mergeCell ref="SXM27:SXT27"/>
    <mergeCell ref="SXU27:SYB27"/>
    <mergeCell ref="SYC27:SYJ27"/>
    <mergeCell ref="SYK27:SYR27"/>
    <mergeCell ref="SVA27:SVH27"/>
    <mergeCell ref="SVI27:SVP27"/>
    <mergeCell ref="SVQ27:SVX27"/>
    <mergeCell ref="SVY27:SWF27"/>
    <mergeCell ref="SWG27:SWN27"/>
    <mergeCell ref="SWO27:SWV27"/>
    <mergeCell ref="STE27:STL27"/>
    <mergeCell ref="STM27:STT27"/>
    <mergeCell ref="STU27:SUB27"/>
    <mergeCell ref="SUC27:SUJ27"/>
    <mergeCell ref="SUK27:SUR27"/>
    <mergeCell ref="SUS27:SUZ27"/>
    <mergeCell ref="SRI27:SRP27"/>
    <mergeCell ref="SRQ27:SRX27"/>
    <mergeCell ref="SRY27:SSF27"/>
    <mergeCell ref="SSG27:SSN27"/>
    <mergeCell ref="SSO27:SSV27"/>
    <mergeCell ref="SSW27:STD27"/>
    <mergeCell ref="SPM27:SPT27"/>
    <mergeCell ref="SPU27:SQB27"/>
    <mergeCell ref="SQC27:SQJ27"/>
    <mergeCell ref="SQK27:SQR27"/>
    <mergeCell ref="SQS27:SQZ27"/>
    <mergeCell ref="SRA27:SRH27"/>
    <mergeCell ref="SNQ27:SNX27"/>
    <mergeCell ref="SNY27:SOF27"/>
    <mergeCell ref="SOG27:SON27"/>
    <mergeCell ref="SOO27:SOV27"/>
    <mergeCell ref="SOW27:SPD27"/>
    <mergeCell ref="SPE27:SPL27"/>
    <mergeCell ref="SLU27:SMB27"/>
    <mergeCell ref="SMC27:SMJ27"/>
    <mergeCell ref="SMK27:SMR27"/>
    <mergeCell ref="SMS27:SMZ27"/>
    <mergeCell ref="SNA27:SNH27"/>
    <mergeCell ref="SNI27:SNP27"/>
    <mergeCell ref="SJY27:SKF27"/>
    <mergeCell ref="SKG27:SKN27"/>
    <mergeCell ref="SKO27:SKV27"/>
    <mergeCell ref="SKW27:SLD27"/>
    <mergeCell ref="SLE27:SLL27"/>
    <mergeCell ref="SLM27:SLT27"/>
    <mergeCell ref="SIC27:SIJ27"/>
    <mergeCell ref="SIK27:SIR27"/>
    <mergeCell ref="SIS27:SIZ27"/>
    <mergeCell ref="SJA27:SJH27"/>
    <mergeCell ref="SJI27:SJP27"/>
    <mergeCell ref="SJQ27:SJX27"/>
    <mergeCell ref="SGG27:SGN27"/>
    <mergeCell ref="SGO27:SGV27"/>
    <mergeCell ref="SGW27:SHD27"/>
    <mergeCell ref="SHE27:SHL27"/>
    <mergeCell ref="SHM27:SHT27"/>
    <mergeCell ref="SHU27:SIB27"/>
    <mergeCell ref="SEK27:SER27"/>
    <mergeCell ref="SES27:SEZ27"/>
    <mergeCell ref="SFA27:SFH27"/>
    <mergeCell ref="SFI27:SFP27"/>
    <mergeCell ref="SFQ27:SFX27"/>
    <mergeCell ref="SFY27:SGF27"/>
    <mergeCell ref="SCO27:SCV27"/>
    <mergeCell ref="SCW27:SDD27"/>
    <mergeCell ref="SDE27:SDL27"/>
    <mergeCell ref="SDM27:SDT27"/>
    <mergeCell ref="SDU27:SEB27"/>
    <mergeCell ref="SEC27:SEJ27"/>
    <mergeCell ref="SAS27:SAZ27"/>
    <mergeCell ref="SBA27:SBH27"/>
    <mergeCell ref="SBI27:SBP27"/>
    <mergeCell ref="SBQ27:SBX27"/>
    <mergeCell ref="SBY27:SCF27"/>
    <mergeCell ref="SCG27:SCN27"/>
    <mergeCell ref="RYW27:RZD27"/>
    <mergeCell ref="RZE27:RZL27"/>
    <mergeCell ref="RZM27:RZT27"/>
    <mergeCell ref="RZU27:SAB27"/>
    <mergeCell ref="SAC27:SAJ27"/>
    <mergeCell ref="SAK27:SAR27"/>
    <mergeCell ref="RXA27:RXH27"/>
    <mergeCell ref="RXI27:RXP27"/>
    <mergeCell ref="RXQ27:RXX27"/>
    <mergeCell ref="RXY27:RYF27"/>
    <mergeCell ref="RYG27:RYN27"/>
    <mergeCell ref="RYO27:RYV27"/>
    <mergeCell ref="RVE27:RVL27"/>
    <mergeCell ref="RVM27:RVT27"/>
    <mergeCell ref="RVU27:RWB27"/>
    <mergeCell ref="RWC27:RWJ27"/>
    <mergeCell ref="RWK27:RWR27"/>
    <mergeCell ref="RWS27:RWZ27"/>
    <mergeCell ref="RTI27:RTP27"/>
    <mergeCell ref="RTQ27:RTX27"/>
    <mergeCell ref="RTY27:RUF27"/>
    <mergeCell ref="RUG27:RUN27"/>
    <mergeCell ref="RUO27:RUV27"/>
    <mergeCell ref="RUW27:RVD27"/>
    <mergeCell ref="RRM27:RRT27"/>
    <mergeCell ref="RRU27:RSB27"/>
    <mergeCell ref="RSC27:RSJ27"/>
    <mergeCell ref="RSK27:RSR27"/>
    <mergeCell ref="RSS27:RSZ27"/>
    <mergeCell ref="RTA27:RTH27"/>
    <mergeCell ref="RPQ27:RPX27"/>
    <mergeCell ref="RPY27:RQF27"/>
    <mergeCell ref="RQG27:RQN27"/>
    <mergeCell ref="RQO27:RQV27"/>
    <mergeCell ref="RQW27:RRD27"/>
    <mergeCell ref="RRE27:RRL27"/>
    <mergeCell ref="RNU27:ROB27"/>
    <mergeCell ref="ROC27:ROJ27"/>
    <mergeCell ref="ROK27:ROR27"/>
    <mergeCell ref="ROS27:ROZ27"/>
    <mergeCell ref="RPA27:RPH27"/>
    <mergeCell ref="RPI27:RPP27"/>
    <mergeCell ref="RLY27:RMF27"/>
    <mergeCell ref="RMG27:RMN27"/>
    <mergeCell ref="RMO27:RMV27"/>
    <mergeCell ref="RMW27:RND27"/>
    <mergeCell ref="RNE27:RNL27"/>
    <mergeCell ref="RNM27:RNT27"/>
    <mergeCell ref="RKC27:RKJ27"/>
    <mergeCell ref="RKK27:RKR27"/>
    <mergeCell ref="RKS27:RKZ27"/>
    <mergeCell ref="RLA27:RLH27"/>
    <mergeCell ref="RLI27:RLP27"/>
    <mergeCell ref="RLQ27:RLX27"/>
    <mergeCell ref="RIG27:RIN27"/>
    <mergeCell ref="RIO27:RIV27"/>
    <mergeCell ref="RIW27:RJD27"/>
    <mergeCell ref="RJE27:RJL27"/>
    <mergeCell ref="RJM27:RJT27"/>
    <mergeCell ref="RJU27:RKB27"/>
    <mergeCell ref="RGK27:RGR27"/>
    <mergeCell ref="RGS27:RGZ27"/>
    <mergeCell ref="RHA27:RHH27"/>
    <mergeCell ref="RHI27:RHP27"/>
    <mergeCell ref="RHQ27:RHX27"/>
    <mergeCell ref="RHY27:RIF27"/>
    <mergeCell ref="REO27:REV27"/>
    <mergeCell ref="REW27:RFD27"/>
    <mergeCell ref="RFE27:RFL27"/>
    <mergeCell ref="RFM27:RFT27"/>
    <mergeCell ref="RFU27:RGB27"/>
    <mergeCell ref="RGC27:RGJ27"/>
    <mergeCell ref="RCS27:RCZ27"/>
    <mergeCell ref="RDA27:RDH27"/>
    <mergeCell ref="RDI27:RDP27"/>
    <mergeCell ref="RDQ27:RDX27"/>
    <mergeCell ref="RDY27:REF27"/>
    <mergeCell ref="REG27:REN27"/>
    <mergeCell ref="RAW27:RBD27"/>
    <mergeCell ref="RBE27:RBL27"/>
    <mergeCell ref="RBM27:RBT27"/>
    <mergeCell ref="RBU27:RCB27"/>
    <mergeCell ref="RCC27:RCJ27"/>
    <mergeCell ref="RCK27:RCR27"/>
    <mergeCell ref="QZA27:QZH27"/>
    <mergeCell ref="QZI27:QZP27"/>
    <mergeCell ref="QZQ27:QZX27"/>
    <mergeCell ref="QZY27:RAF27"/>
    <mergeCell ref="RAG27:RAN27"/>
    <mergeCell ref="RAO27:RAV27"/>
    <mergeCell ref="QXE27:QXL27"/>
    <mergeCell ref="QXM27:QXT27"/>
    <mergeCell ref="QXU27:QYB27"/>
    <mergeCell ref="QYC27:QYJ27"/>
    <mergeCell ref="QYK27:QYR27"/>
    <mergeCell ref="QYS27:QYZ27"/>
    <mergeCell ref="QVI27:QVP27"/>
    <mergeCell ref="QVQ27:QVX27"/>
    <mergeCell ref="QVY27:QWF27"/>
    <mergeCell ref="QWG27:QWN27"/>
    <mergeCell ref="QWO27:QWV27"/>
    <mergeCell ref="QWW27:QXD27"/>
    <mergeCell ref="QTM27:QTT27"/>
    <mergeCell ref="QTU27:QUB27"/>
    <mergeCell ref="QUC27:QUJ27"/>
    <mergeCell ref="QUK27:QUR27"/>
    <mergeCell ref="QUS27:QUZ27"/>
    <mergeCell ref="QVA27:QVH27"/>
    <mergeCell ref="QRQ27:QRX27"/>
    <mergeCell ref="QRY27:QSF27"/>
    <mergeCell ref="QSG27:QSN27"/>
    <mergeCell ref="QSO27:QSV27"/>
    <mergeCell ref="QSW27:QTD27"/>
    <mergeCell ref="QTE27:QTL27"/>
    <mergeCell ref="QPU27:QQB27"/>
    <mergeCell ref="QQC27:QQJ27"/>
    <mergeCell ref="QQK27:QQR27"/>
    <mergeCell ref="QQS27:QQZ27"/>
    <mergeCell ref="QRA27:QRH27"/>
    <mergeCell ref="QRI27:QRP27"/>
    <mergeCell ref="QNY27:QOF27"/>
    <mergeCell ref="QOG27:QON27"/>
    <mergeCell ref="QOO27:QOV27"/>
    <mergeCell ref="QOW27:QPD27"/>
    <mergeCell ref="QPE27:QPL27"/>
    <mergeCell ref="QPM27:QPT27"/>
    <mergeCell ref="QMC27:QMJ27"/>
    <mergeCell ref="QMK27:QMR27"/>
    <mergeCell ref="QMS27:QMZ27"/>
    <mergeCell ref="QNA27:QNH27"/>
    <mergeCell ref="QNI27:QNP27"/>
    <mergeCell ref="QNQ27:QNX27"/>
    <mergeCell ref="QKG27:QKN27"/>
    <mergeCell ref="QKO27:QKV27"/>
    <mergeCell ref="QKW27:QLD27"/>
    <mergeCell ref="QLE27:QLL27"/>
    <mergeCell ref="QLM27:QLT27"/>
    <mergeCell ref="QLU27:QMB27"/>
    <mergeCell ref="QIK27:QIR27"/>
    <mergeCell ref="QIS27:QIZ27"/>
    <mergeCell ref="QJA27:QJH27"/>
    <mergeCell ref="QJI27:QJP27"/>
    <mergeCell ref="QJQ27:QJX27"/>
    <mergeCell ref="QJY27:QKF27"/>
    <mergeCell ref="QGO27:QGV27"/>
    <mergeCell ref="QGW27:QHD27"/>
    <mergeCell ref="QHE27:QHL27"/>
    <mergeCell ref="QHM27:QHT27"/>
    <mergeCell ref="QHU27:QIB27"/>
    <mergeCell ref="QIC27:QIJ27"/>
    <mergeCell ref="QES27:QEZ27"/>
    <mergeCell ref="QFA27:QFH27"/>
    <mergeCell ref="QFI27:QFP27"/>
    <mergeCell ref="QFQ27:QFX27"/>
    <mergeCell ref="QFY27:QGF27"/>
    <mergeCell ref="QGG27:QGN27"/>
    <mergeCell ref="QCW27:QDD27"/>
    <mergeCell ref="QDE27:QDL27"/>
    <mergeCell ref="QDM27:QDT27"/>
    <mergeCell ref="QDU27:QEB27"/>
    <mergeCell ref="QEC27:QEJ27"/>
    <mergeCell ref="QEK27:QER27"/>
    <mergeCell ref="QBA27:QBH27"/>
    <mergeCell ref="QBI27:QBP27"/>
    <mergeCell ref="QBQ27:QBX27"/>
    <mergeCell ref="QBY27:QCF27"/>
    <mergeCell ref="QCG27:QCN27"/>
    <mergeCell ref="QCO27:QCV27"/>
    <mergeCell ref="PZE27:PZL27"/>
    <mergeCell ref="PZM27:PZT27"/>
    <mergeCell ref="PZU27:QAB27"/>
    <mergeCell ref="QAC27:QAJ27"/>
    <mergeCell ref="QAK27:QAR27"/>
    <mergeCell ref="QAS27:QAZ27"/>
    <mergeCell ref="PXI27:PXP27"/>
    <mergeCell ref="PXQ27:PXX27"/>
    <mergeCell ref="PXY27:PYF27"/>
    <mergeCell ref="PYG27:PYN27"/>
    <mergeCell ref="PYO27:PYV27"/>
    <mergeCell ref="PYW27:PZD27"/>
    <mergeCell ref="PVM27:PVT27"/>
    <mergeCell ref="PVU27:PWB27"/>
    <mergeCell ref="PWC27:PWJ27"/>
    <mergeCell ref="PWK27:PWR27"/>
    <mergeCell ref="PWS27:PWZ27"/>
    <mergeCell ref="PXA27:PXH27"/>
    <mergeCell ref="PTQ27:PTX27"/>
    <mergeCell ref="PTY27:PUF27"/>
    <mergeCell ref="PUG27:PUN27"/>
    <mergeCell ref="PUO27:PUV27"/>
    <mergeCell ref="PUW27:PVD27"/>
    <mergeCell ref="PVE27:PVL27"/>
    <mergeCell ref="PRU27:PSB27"/>
    <mergeCell ref="PSC27:PSJ27"/>
    <mergeCell ref="PSK27:PSR27"/>
    <mergeCell ref="PSS27:PSZ27"/>
    <mergeCell ref="PTA27:PTH27"/>
    <mergeCell ref="PTI27:PTP27"/>
    <mergeCell ref="PPY27:PQF27"/>
    <mergeCell ref="PQG27:PQN27"/>
    <mergeCell ref="PQO27:PQV27"/>
    <mergeCell ref="PQW27:PRD27"/>
    <mergeCell ref="PRE27:PRL27"/>
    <mergeCell ref="PRM27:PRT27"/>
    <mergeCell ref="POC27:POJ27"/>
    <mergeCell ref="POK27:POR27"/>
    <mergeCell ref="POS27:POZ27"/>
    <mergeCell ref="PPA27:PPH27"/>
    <mergeCell ref="PPI27:PPP27"/>
    <mergeCell ref="PPQ27:PPX27"/>
    <mergeCell ref="PMG27:PMN27"/>
    <mergeCell ref="PMO27:PMV27"/>
    <mergeCell ref="PMW27:PND27"/>
    <mergeCell ref="PNE27:PNL27"/>
    <mergeCell ref="PNM27:PNT27"/>
    <mergeCell ref="PNU27:POB27"/>
    <mergeCell ref="PKK27:PKR27"/>
    <mergeCell ref="PKS27:PKZ27"/>
    <mergeCell ref="PLA27:PLH27"/>
    <mergeCell ref="PLI27:PLP27"/>
    <mergeCell ref="PLQ27:PLX27"/>
    <mergeCell ref="PLY27:PMF27"/>
    <mergeCell ref="PIO27:PIV27"/>
    <mergeCell ref="PIW27:PJD27"/>
    <mergeCell ref="PJE27:PJL27"/>
    <mergeCell ref="PJM27:PJT27"/>
    <mergeCell ref="PJU27:PKB27"/>
    <mergeCell ref="PKC27:PKJ27"/>
    <mergeCell ref="PGS27:PGZ27"/>
    <mergeCell ref="PHA27:PHH27"/>
    <mergeCell ref="PHI27:PHP27"/>
    <mergeCell ref="PHQ27:PHX27"/>
    <mergeCell ref="PHY27:PIF27"/>
    <mergeCell ref="PIG27:PIN27"/>
    <mergeCell ref="PEW27:PFD27"/>
    <mergeCell ref="PFE27:PFL27"/>
    <mergeCell ref="PFM27:PFT27"/>
    <mergeCell ref="PFU27:PGB27"/>
    <mergeCell ref="PGC27:PGJ27"/>
    <mergeCell ref="PGK27:PGR27"/>
    <mergeCell ref="PDA27:PDH27"/>
    <mergeCell ref="PDI27:PDP27"/>
    <mergeCell ref="PDQ27:PDX27"/>
    <mergeCell ref="PDY27:PEF27"/>
    <mergeCell ref="PEG27:PEN27"/>
    <mergeCell ref="PEO27:PEV27"/>
    <mergeCell ref="PBE27:PBL27"/>
    <mergeCell ref="PBM27:PBT27"/>
    <mergeCell ref="PBU27:PCB27"/>
    <mergeCell ref="PCC27:PCJ27"/>
    <mergeCell ref="PCK27:PCR27"/>
    <mergeCell ref="PCS27:PCZ27"/>
    <mergeCell ref="OZI27:OZP27"/>
    <mergeCell ref="OZQ27:OZX27"/>
    <mergeCell ref="OZY27:PAF27"/>
    <mergeCell ref="PAG27:PAN27"/>
    <mergeCell ref="PAO27:PAV27"/>
    <mergeCell ref="PAW27:PBD27"/>
    <mergeCell ref="OXM27:OXT27"/>
    <mergeCell ref="OXU27:OYB27"/>
    <mergeCell ref="OYC27:OYJ27"/>
    <mergeCell ref="OYK27:OYR27"/>
    <mergeCell ref="OYS27:OYZ27"/>
    <mergeCell ref="OZA27:OZH27"/>
    <mergeCell ref="OVQ27:OVX27"/>
    <mergeCell ref="OVY27:OWF27"/>
    <mergeCell ref="OWG27:OWN27"/>
    <mergeCell ref="OWO27:OWV27"/>
    <mergeCell ref="OWW27:OXD27"/>
    <mergeCell ref="OXE27:OXL27"/>
    <mergeCell ref="OTU27:OUB27"/>
    <mergeCell ref="OUC27:OUJ27"/>
    <mergeCell ref="OUK27:OUR27"/>
    <mergeCell ref="OUS27:OUZ27"/>
    <mergeCell ref="OVA27:OVH27"/>
    <mergeCell ref="OVI27:OVP27"/>
    <mergeCell ref="ORY27:OSF27"/>
    <mergeCell ref="OSG27:OSN27"/>
    <mergeCell ref="OSO27:OSV27"/>
    <mergeCell ref="OSW27:OTD27"/>
    <mergeCell ref="OTE27:OTL27"/>
    <mergeCell ref="OTM27:OTT27"/>
    <mergeCell ref="OQC27:OQJ27"/>
    <mergeCell ref="OQK27:OQR27"/>
    <mergeCell ref="OQS27:OQZ27"/>
    <mergeCell ref="ORA27:ORH27"/>
    <mergeCell ref="ORI27:ORP27"/>
    <mergeCell ref="ORQ27:ORX27"/>
    <mergeCell ref="OOG27:OON27"/>
    <mergeCell ref="OOO27:OOV27"/>
    <mergeCell ref="OOW27:OPD27"/>
    <mergeCell ref="OPE27:OPL27"/>
    <mergeCell ref="OPM27:OPT27"/>
    <mergeCell ref="OPU27:OQB27"/>
    <mergeCell ref="OMK27:OMR27"/>
    <mergeCell ref="OMS27:OMZ27"/>
    <mergeCell ref="ONA27:ONH27"/>
    <mergeCell ref="ONI27:ONP27"/>
    <mergeCell ref="ONQ27:ONX27"/>
    <mergeCell ref="ONY27:OOF27"/>
    <mergeCell ref="OKO27:OKV27"/>
    <mergeCell ref="OKW27:OLD27"/>
    <mergeCell ref="OLE27:OLL27"/>
    <mergeCell ref="OLM27:OLT27"/>
    <mergeCell ref="OLU27:OMB27"/>
    <mergeCell ref="OMC27:OMJ27"/>
    <mergeCell ref="OIS27:OIZ27"/>
    <mergeCell ref="OJA27:OJH27"/>
    <mergeCell ref="OJI27:OJP27"/>
    <mergeCell ref="OJQ27:OJX27"/>
    <mergeCell ref="OJY27:OKF27"/>
    <mergeCell ref="OKG27:OKN27"/>
    <mergeCell ref="OGW27:OHD27"/>
    <mergeCell ref="OHE27:OHL27"/>
    <mergeCell ref="OHM27:OHT27"/>
    <mergeCell ref="OHU27:OIB27"/>
    <mergeCell ref="OIC27:OIJ27"/>
    <mergeCell ref="OIK27:OIR27"/>
    <mergeCell ref="OFA27:OFH27"/>
    <mergeCell ref="OFI27:OFP27"/>
    <mergeCell ref="OFQ27:OFX27"/>
    <mergeCell ref="OFY27:OGF27"/>
    <mergeCell ref="OGG27:OGN27"/>
    <mergeCell ref="OGO27:OGV27"/>
    <mergeCell ref="ODE27:ODL27"/>
    <mergeCell ref="ODM27:ODT27"/>
    <mergeCell ref="ODU27:OEB27"/>
    <mergeCell ref="OEC27:OEJ27"/>
    <mergeCell ref="OEK27:OER27"/>
    <mergeCell ref="OES27:OEZ27"/>
    <mergeCell ref="OBI27:OBP27"/>
    <mergeCell ref="OBQ27:OBX27"/>
    <mergeCell ref="OBY27:OCF27"/>
    <mergeCell ref="OCG27:OCN27"/>
    <mergeCell ref="OCO27:OCV27"/>
    <mergeCell ref="OCW27:ODD27"/>
    <mergeCell ref="NZM27:NZT27"/>
    <mergeCell ref="NZU27:OAB27"/>
    <mergeCell ref="OAC27:OAJ27"/>
    <mergeCell ref="OAK27:OAR27"/>
    <mergeCell ref="OAS27:OAZ27"/>
    <mergeCell ref="OBA27:OBH27"/>
    <mergeCell ref="NXQ27:NXX27"/>
    <mergeCell ref="NXY27:NYF27"/>
    <mergeCell ref="NYG27:NYN27"/>
    <mergeCell ref="NYO27:NYV27"/>
    <mergeCell ref="NYW27:NZD27"/>
    <mergeCell ref="NZE27:NZL27"/>
    <mergeCell ref="NVU27:NWB27"/>
    <mergeCell ref="NWC27:NWJ27"/>
    <mergeCell ref="NWK27:NWR27"/>
    <mergeCell ref="NWS27:NWZ27"/>
    <mergeCell ref="NXA27:NXH27"/>
    <mergeCell ref="NXI27:NXP27"/>
    <mergeCell ref="NTY27:NUF27"/>
    <mergeCell ref="NUG27:NUN27"/>
    <mergeCell ref="NUO27:NUV27"/>
    <mergeCell ref="NUW27:NVD27"/>
    <mergeCell ref="NVE27:NVL27"/>
    <mergeCell ref="NVM27:NVT27"/>
    <mergeCell ref="NSC27:NSJ27"/>
    <mergeCell ref="NSK27:NSR27"/>
    <mergeCell ref="NSS27:NSZ27"/>
    <mergeCell ref="NTA27:NTH27"/>
    <mergeCell ref="NTI27:NTP27"/>
    <mergeCell ref="NTQ27:NTX27"/>
    <mergeCell ref="NQG27:NQN27"/>
    <mergeCell ref="NQO27:NQV27"/>
    <mergeCell ref="NQW27:NRD27"/>
    <mergeCell ref="NRE27:NRL27"/>
    <mergeCell ref="NRM27:NRT27"/>
    <mergeCell ref="NRU27:NSB27"/>
    <mergeCell ref="NOK27:NOR27"/>
    <mergeCell ref="NOS27:NOZ27"/>
    <mergeCell ref="NPA27:NPH27"/>
    <mergeCell ref="NPI27:NPP27"/>
    <mergeCell ref="NPQ27:NPX27"/>
    <mergeCell ref="NPY27:NQF27"/>
    <mergeCell ref="NMO27:NMV27"/>
    <mergeCell ref="NMW27:NND27"/>
    <mergeCell ref="NNE27:NNL27"/>
    <mergeCell ref="NNM27:NNT27"/>
    <mergeCell ref="NNU27:NOB27"/>
    <mergeCell ref="NOC27:NOJ27"/>
    <mergeCell ref="NKS27:NKZ27"/>
    <mergeCell ref="NLA27:NLH27"/>
    <mergeCell ref="NLI27:NLP27"/>
    <mergeCell ref="NLQ27:NLX27"/>
    <mergeCell ref="NLY27:NMF27"/>
    <mergeCell ref="NMG27:NMN27"/>
    <mergeCell ref="NIW27:NJD27"/>
    <mergeCell ref="NJE27:NJL27"/>
    <mergeCell ref="NJM27:NJT27"/>
    <mergeCell ref="NJU27:NKB27"/>
    <mergeCell ref="NKC27:NKJ27"/>
    <mergeCell ref="NKK27:NKR27"/>
    <mergeCell ref="NHA27:NHH27"/>
    <mergeCell ref="NHI27:NHP27"/>
    <mergeCell ref="NHQ27:NHX27"/>
    <mergeCell ref="NHY27:NIF27"/>
    <mergeCell ref="NIG27:NIN27"/>
    <mergeCell ref="NIO27:NIV27"/>
    <mergeCell ref="NFE27:NFL27"/>
    <mergeCell ref="NFM27:NFT27"/>
    <mergeCell ref="NFU27:NGB27"/>
    <mergeCell ref="NGC27:NGJ27"/>
    <mergeCell ref="NGK27:NGR27"/>
    <mergeCell ref="NGS27:NGZ27"/>
    <mergeCell ref="NDI27:NDP27"/>
    <mergeCell ref="NDQ27:NDX27"/>
    <mergeCell ref="NDY27:NEF27"/>
    <mergeCell ref="NEG27:NEN27"/>
    <mergeCell ref="NEO27:NEV27"/>
    <mergeCell ref="NEW27:NFD27"/>
    <mergeCell ref="NBM27:NBT27"/>
    <mergeCell ref="NBU27:NCB27"/>
    <mergeCell ref="NCC27:NCJ27"/>
    <mergeCell ref="NCK27:NCR27"/>
    <mergeCell ref="NCS27:NCZ27"/>
    <mergeCell ref="NDA27:NDH27"/>
    <mergeCell ref="MZQ27:MZX27"/>
    <mergeCell ref="MZY27:NAF27"/>
    <mergeCell ref="NAG27:NAN27"/>
    <mergeCell ref="NAO27:NAV27"/>
    <mergeCell ref="NAW27:NBD27"/>
    <mergeCell ref="NBE27:NBL27"/>
    <mergeCell ref="MXU27:MYB27"/>
    <mergeCell ref="MYC27:MYJ27"/>
    <mergeCell ref="MYK27:MYR27"/>
    <mergeCell ref="MYS27:MYZ27"/>
    <mergeCell ref="MZA27:MZH27"/>
    <mergeCell ref="MZI27:MZP27"/>
    <mergeCell ref="MVY27:MWF27"/>
    <mergeCell ref="MWG27:MWN27"/>
    <mergeCell ref="MWO27:MWV27"/>
    <mergeCell ref="MWW27:MXD27"/>
    <mergeCell ref="MXE27:MXL27"/>
    <mergeCell ref="MXM27:MXT27"/>
    <mergeCell ref="MUC27:MUJ27"/>
    <mergeCell ref="MUK27:MUR27"/>
    <mergeCell ref="MUS27:MUZ27"/>
    <mergeCell ref="MVA27:MVH27"/>
    <mergeCell ref="MVI27:MVP27"/>
    <mergeCell ref="MVQ27:MVX27"/>
    <mergeCell ref="MSG27:MSN27"/>
    <mergeCell ref="MSO27:MSV27"/>
    <mergeCell ref="MSW27:MTD27"/>
    <mergeCell ref="MTE27:MTL27"/>
    <mergeCell ref="MTM27:MTT27"/>
    <mergeCell ref="MTU27:MUB27"/>
    <mergeCell ref="MQK27:MQR27"/>
    <mergeCell ref="MQS27:MQZ27"/>
    <mergeCell ref="MRA27:MRH27"/>
    <mergeCell ref="MRI27:MRP27"/>
    <mergeCell ref="MRQ27:MRX27"/>
    <mergeCell ref="MRY27:MSF27"/>
    <mergeCell ref="MOO27:MOV27"/>
    <mergeCell ref="MOW27:MPD27"/>
    <mergeCell ref="MPE27:MPL27"/>
    <mergeCell ref="MPM27:MPT27"/>
    <mergeCell ref="MPU27:MQB27"/>
    <mergeCell ref="MQC27:MQJ27"/>
    <mergeCell ref="MMS27:MMZ27"/>
    <mergeCell ref="MNA27:MNH27"/>
    <mergeCell ref="MNI27:MNP27"/>
    <mergeCell ref="MNQ27:MNX27"/>
    <mergeCell ref="MNY27:MOF27"/>
    <mergeCell ref="MOG27:MON27"/>
    <mergeCell ref="MKW27:MLD27"/>
    <mergeCell ref="MLE27:MLL27"/>
    <mergeCell ref="MLM27:MLT27"/>
    <mergeCell ref="MLU27:MMB27"/>
    <mergeCell ref="MMC27:MMJ27"/>
    <mergeCell ref="MMK27:MMR27"/>
    <mergeCell ref="MJA27:MJH27"/>
    <mergeCell ref="MJI27:MJP27"/>
    <mergeCell ref="MJQ27:MJX27"/>
    <mergeCell ref="MJY27:MKF27"/>
    <mergeCell ref="MKG27:MKN27"/>
    <mergeCell ref="MKO27:MKV27"/>
    <mergeCell ref="MHE27:MHL27"/>
    <mergeCell ref="MHM27:MHT27"/>
    <mergeCell ref="MHU27:MIB27"/>
    <mergeCell ref="MIC27:MIJ27"/>
    <mergeCell ref="MIK27:MIR27"/>
    <mergeCell ref="MIS27:MIZ27"/>
    <mergeCell ref="MFI27:MFP27"/>
    <mergeCell ref="MFQ27:MFX27"/>
    <mergeCell ref="MFY27:MGF27"/>
    <mergeCell ref="MGG27:MGN27"/>
    <mergeCell ref="MGO27:MGV27"/>
    <mergeCell ref="MGW27:MHD27"/>
    <mergeCell ref="MDM27:MDT27"/>
    <mergeCell ref="MDU27:MEB27"/>
    <mergeCell ref="MEC27:MEJ27"/>
    <mergeCell ref="MEK27:MER27"/>
    <mergeCell ref="MES27:MEZ27"/>
    <mergeCell ref="MFA27:MFH27"/>
    <mergeCell ref="MBQ27:MBX27"/>
    <mergeCell ref="MBY27:MCF27"/>
    <mergeCell ref="MCG27:MCN27"/>
    <mergeCell ref="MCO27:MCV27"/>
    <mergeCell ref="MCW27:MDD27"/>
    <mergeCell ref="MDE27:MDL27"/>
    <mergeCell ref="LZU27:MAB27"/>
    <mergeCell ref="MAC27:MAJ27"/>
    <mergeCell ref="MAK27:MAR27"/>
    <mergeCell ref="MAS27:MAZ27"/>
    <mergeCell ref="MBA27:MBH27"/>
    <mergeCell ref="MBI27:MBP27"/>
    <mergeCell ref="LXY27:LYF27"/>
    <mergeCell ref="LYG27:LYN27"/>
    <mergeCell ref="LYO27:LYV27"/>
    <mergeCell ref="LYW27:LZD27"/>
    <mergeCell ref="LZE27:LZL27"/>
    <mergeCell ref="LZM27:LZT27"/>
    <mergeCell ref="LWC27:LWJ27"/>
    <mergeCell ref="LWK27:LWR27"/>
    <mergeCell ref="LWS27:LWZ27"/>
    <mergeCell ref="LXA27:LXH27"/>
    <mergeCell ref="LXI27:LXP27"/>
    <mergeCell ref="LXQ27:LXX27"/>
    <mergeCell ref="LUG27:LUN27"/>
    <mergeCell ref="LUO27:LUV27"/>
    <mergeCell ref="LUW27:LVD27"/>
    <mergeCell ref="LVE27:LVL27"/>
    <mergeCell ref="LVM27:LVT27"/>
    <mergeCell ref="LVU27:LWB27"/>
    <mergeCell ref="LSK27:LSR27"/>
    <mergeCell ref="LSS27:LSZ27"/>
    <mergeCell ref="LTA27:LTH27"/>
    <mergeCell ref="LTI27:LTP27"/>
    <mergeCell ref="LTQ27:LTX27"/>
    <mergeCell ref="LTY27:LUF27"/>
    <mergeCell ref="LQO27:LQV27"/>
    <mergeCell ref="LQW27:LRD27"/>
    <mergeCell ref="LRE27:LRL27"/>
    <mergeCell ref="LRM27:LRT27"/>
    <mergeCell ref="LRU27:LSB27"/>
    <mergeCell ref="LSC27:LSJ27"/>
    <mergeCell ref="LOS27:LOZ27"/>
    <mergeCell ref="LPA27:LPH27"/>
    <mergeCell ref="LPI27:LPP27"/>
    <mergeCell ref="LPQ27:LPX27"/>
    <mergeCell ref="LPY27:LQF27"/>
    <mergeCell ref="LQG27:LQN27"/>
    <mergeCell ref="LMW27:LND27"/>
    <mergeCell ref="LNE27:LNL27"/>
    <mergeCell ref="LNM27:LNT27"/>
    <mergeCell ref="LNU27:LOB27"/>
    <mergeCell ref="LOC27:LOJ27"/>
    <mergeCell ref="LOK27:LOR27"/>
    <mergeCell ref="LLA27:LLH27"/>
    <mergeCell ref="LLI27:LLP27"/>
    <mergeCell ref="LLQ27:LLX27"/>
    <mergeCell ref="LLY27:LMF27"/>
    <mergeCell ref="LMG27:LMN27"/>
    <mergeCell ref="LMO27:LMV27"/>
    <mergeCell ref="LJE27:LJL27"/>
    <mergeCell ref="LJM27:LJT27"/>
    <mergeCell ref="LJU27:LKB27"/>
    <mergeCell ref="LKC27:LKJ27"/>
    <mergeCell ref="LKK27:LKR27"/>
    <mergeCell ref="LKS27:LKZ27"/>
    <mergeCell ref="LHI27:LHP27"/>
    <mergeCell ref="LHQ27:LHX27"/>
    <mergeCell ref="LHY27:LIF27"/>
    <mergeCell ref="LIG27:LIN27"/>
    <mergeCell ref="LIO27:LIV27"/>
    <mergeCell ref="LIW27:LJD27"/>
    <mergeCell ref="LFM27:LFT27"/>
    <mergeCell ref="LFU27:LGB27"/>
    <mergeCell ref="LGC27:LGJ27"/>
    <mergeCell ref="LGK27:LGR27"/>
    <mergeCell ref="LGS27:LGZ27"/>
    <mergeCell ref="LHA27:LHH27"/>
    <mergeCell ref="LDQ27:LDX27"/>
    <mergeCell ref="LDY27:LEF27"/>
    <mergeCell ref="LEG27:LEN27"/>
    <mergeCell ref="LEO27:LEV27"/>
    <mergeCell ref="LEW27:LFD27"/>
    <mergeCell ref="LFE27:LFL27"/>
    <mergeCell ref="LBU27:LCB27"/>
    <mergeCell ref="LCC27:LCJ27"/>
    <mergeCell ref="LCK27:LCR27"/>
    <mergeCell ref="LCS27:LCZ27"/>
    <mergeCell ref="LDA27:LDH27"/>
    <mergeCell ref="LDI27:LDP27"/>
    <mergeCell ref="KZY27:LAF27"/>
    <mergeCell ref="LAG27:LAN27"/>
    <mergeCell ref="LAO27:LAV27"/>
    <mergeCell ref="LAW27:LBD27"/>
    <mergeCell ref="LBE27:LBL27"/>
    <mergeCell ref="LBM27:LBT27"/>
    <mergeCell ref="KYC27:KYJ27"/>
    <mergeCell ref="KYK27:KYR27"/>
    <mergeCell ref="KYS27:KYZ27"/>
    <mergeCell ref="KZA27:KZH27"/>
    <mergeCell ref="KZI27:KZP27"/>
    <mergeCell ref="KZQ27:KZX27"/>
    <mergeCell ref="KWG27:KWN27"/>
    <mergeCell ref="KWO27:KWV27"/>
    <mergeCell ref="KWW27:KXD27"/>
    <mergeCell ref="KXE27:KXL27"/>
    <mergeCell ref="KXM27:KXT27"/>
    <mergeCell ref="KXU27:KYB27"/>
    <mergeCell ref="KUK27:KUR27"/>
    <mergeCell ref="KUS27:KUZ27"/>
    <mergeCell ref="KVA27:KVH27"/>
    <mergeCell ref="KVI27:KVP27"/>
    <mergeCell ref="KVQ27:KVX27"/>
    <mergeCell ref="KVY27:KWF27"/>
    <mergeCell ref="KSO27:KSV27"/>
    <mergeCell ref="KSW27:KTD27"/>
    <mergeCell ref="KTE27:KTL27"/>
    <mergeCell ref="KTM27:KTT27"/>
    <mergeCell ref="KTU27:KUB27"/>
    <mergeCell ref="KUC27:KUJ27"/>
    <mergeCell ref="KQS27:KQZ27"/>
    <mergeCell ref="KRA27:KRH27"/>
    <mergeCell ref="KRI27:KRP27"/>
    <mergeCell ref="KRQ27:KRX27"/>
    <mergeCell ref="KRY27:KSF27"/>
    <mergeCell ref="KSG27:KSN27"/>
    <mergeCell ref="KOW27:KPD27"/>
    <mergeCell ref="KPE27:KPL27"/>
    <mergeCell ref="KPM27:KPT27"/>
    <mergeCell ref="KPU27:KQB27"/>
    <mergeCell ref="KQC27:KQJ27"/>
    <mergeCell ref="KQK27:KQR27"/>
    <mergeCell ref="KNA27:KNH27"/>
    <mergeCell ref="KNI27:KNP27"/>
    <mergeCell ref="KNQ27:KNX27"/>
    <mergeCell ref="KNY27:KOF27"/>
    <mergeCell ref="KOG27:KON27"/>
    <mergeCell ref="KOO27:KOV27"/>
    <mergeCell ref="KLE27:KLL27"/>
    <mergeCell ref="KLM27:KLT27"/>
    <mergeCell ref="KLU27:KMB27"/>
    <mergeCell ref="KMC27:KMJ27"/>
    <mergeCell ref="KMK27:KMR27"/>
    <mergeCell ref="KMS27:KMZ27"/>
    <mergeCell ref="KJI27:KJP27"/>
    <mergeCell ref="KJQ27:KJX27"/>
    <mergeCell ref="KJY27:KKF27"/>
    <mergeCell ref="KKG27:KKN27"/>
    <mergeCell ref="KKO27:KKV27"/>
    <mergeCell ref="KKW27:KLD27"/>
    <mergeCell ref="KHM27:KHT27"/>
    <mergeCell ref="KHU27:KIB27"/>
    <mergeCell ref="KIC27:KIJ27"/>
    <mergeCell ref="KIK27:KIR27"/>
    <mergeCell ref="KIS27:KIZ27"/>
    <mergeCell ref="KJA27:KJH27"/>
    <mergeCell ref="KFQ27:KFX27"/>
    <mergeCell ref="KFY27:KGF27"/>
    <mergeCell ref="KGG27:KGN27"/>
    <mergeCell ref="KGO27:KGV27"/>
    <mergeCell ref="KGW27:KHD27"/>
    <mergeCell ref="KHE27:KHL27"/>
    <mergeCell ref="KDU27:KEB27"/>
    <mergeCell ref="KEC27:KEJ27"/>
    <mergeCell ref="KEK27:KER27"/>
    <mergeCell ref="KES27:KEZ27"/>
    <mergeCell ref="KFA27:KFH27"/>
    <mergeCell ref="KFI27:KFP27"/>
    <mergeCell ref="KBY27:KCF27"/>
    <mergeCell ref="KCG27:KCN27"/>
    <mergeCell ref="KCO27:KCV27"/>
    <mergeCell ref="KCW27:KDD27"/>
    <mergeCell ref="KDE27:KDL27"/>
    <mergeCell ref="KDM27:KDT27"/>
    <mergeCell ref="KAC27:KAJ27"/>
    <mergeCell ref="KAK27:KAR27"/>
    <mergeCell ref="KAS27:KAZ27"/>
    <mergeCell ref="KBA27:KBH27"/>
    <mergeCell ref="KBI27:KBP27"/>
    <mergeCell ref="KBQ27:KBX27"/>
    <mergeCell ref="JYG27:JYN27"/>
    <mergeCell ref="JYO27:JYV27"/>
    <mergeCell ref="JYW27:JZD27"/>
    <mergeCell ref="JZE27:JZL27"/>
    <mergeCell ref="JZM27:JZT27"/>
    <mergeCell ref="JZU27:KAB27"/>
    <mergeCell ref="JWK27:JWR27"/>
    <mergeCell ref="JWS27:JWZ27"/>
    <mergeCell ref="JXA27:JXH27"/>
    <mergeCell ref="JXI27:JXP27"/>
    <mergeCell ref="JXQ27:JXX27"/>
    <mergeCell ref="JXY27:JYF27"/>
    <mergeCell ref="JUO27:JUV27"/>
    <mergeCell ref="JUW27:JVD27"/>
    <mergeCell ref="JVE27:JVL27"/>
    <mergeCell ref="JVM27:JVT27"/>
    <mergeCell ref="JVU27:JWB27"/>
    <mergeCell ref="JWC27:JWJ27"/>
    <mergeCell ref="JSS27:JSZ27"/>
    <mergeCell ref="JTA27:JTH27"/>
    <mergeCell ref="JTI27:JTP27"/>
    <mergeCell ref="JTQ27:JTX27"/>
    <mergeCell ref="JTY27:JUF27"/>
    <mergeCell ref="JUG27:JUN27"/>
    <mergeCell ref="JQW27:JRD27"/>
    <mergeCell ref="JRE27:JRL27"/>
    <mergeCell ref="JRM27:JRT27"/>
    <mergeCell ref="JRU27:JSB27"/>
    <mergeCell ref="JSC27:JSJ27"/>
    <mergeCell ref="JSK27:JSR27"/>
    <mergeCell ref="JPA27:JPH27"/>
    <mergeCell ref="JPI27:JPP27"/>
    <mergeCell ref="JPQ27:JPX27"/>
    <mergeCell ref="JPY27:JQF27"/>
    <mergeCell ref="JQG27:JQN27"/>
    <mergeCell ref="JQO27:JQV27"/>
    <mergeCell ref="JNE27:JNL27"/>
    <mergeCell ref="JNM27:JNT27"/>
    <mergeCell ref="JNU27:JOB27"/>
    <mergeCell ref="JOC27:JOJ27"/>
    <mergeCell ref="JOK27:JOR27"/>
    <mergeCell ref="JOS27:JOZ27"/>
    <mergeCell ref="JLI27:JLP27"/>
    <mergeCell ref="JLQ27:JLX27"/>
    <mergeCell ref="JLY27:JMF27"/>
    <mergeCell ref="JMG27:JMN27"/>
    <mergeCell ref="JMO27:JMV27"/>
    <mergeCell ref="JMW27:JND27"/>
    <mergeCell ref="JJM27:JJT27"/>
    <mergeCell ref="JJU27:JKB27"/>
    <mergeCell ref="JKC27:JKJ27"/>
    <mergeCell ref="JKK27:JKR27"/>
    <mergeCell ref="JKS27:JKZ27"/>
    <mergeCell ref="JLA27:JLH27"/>
    <mergeCell ref="JHQ27:JHX27"/>
    <mergeCell ref="JHY27:JIF27"/>
    <mergeCell ref="JIG27:JIN27"/>
    <mergeCell ref="JIO27:JIV27"/>
    <mergeCell ref="JIW27:JJD27"/>
    <mergeCell ref="JJE27:JJL27"/>
    <mergeCell ref="JFU27:JGB27"/>
    <mergeCell ref="JGC27:JGJ27"/>
    <mergeCell ref="JGK27:JGR27"/>
    <mergeCell ref="JGS27:JGZ27"/>
    <mergeCell ref="JHA27:JHH27"/>
    <mergeCell ref="JHI27:JHP27"/>
    <mergeCell ref="JDY27:JEF27"/>
    <mergeCell ref="JEG27:JEN27"/>
    <mergeCell ref="JEO27:JEV27"/>
    <mergeCell ref="JEW27:JFD27"/>
    <mergeCell ref="JFE27:JFL27"/>
    <mergeCell ref="JFM27:JFT27"/>
    <mergeCell ref="JCC27:JCJ27"/>
    <mergeCell ref="JCK27:JCR27"/>
    <mergeCell ref="JCS27:JCZ27"/>
    <mergeCell ref="JDA27:JDH27"/>
    <mergeCell ref="JDI27:JDP27"/>
    <mergeCell ref="JDQ27:JDX27"/>
    <mergeCell ref="JAG27:JAN27"/>
    <mergeCell ref="JAO27:JAV27"/>
    <mergeCell ref="JAW27:JBD27"/>
    <mergeCell ref="JBE27:JBL27"/>
    <mergeCell ref="JBM27:JBT27"/>
    <mergeCell ref="JBU27:JCB27"/>
    <mergeCell ref="IYK27:IYR27"/>
    <mergeCell ref="IYS27:IYZ27"/>
    <mergeCell ref="IZA27:IZH27"/>
    <mergeCell ref="IZI27:IZP27"/>
    <mergeCell ref="IZQ27:IZX27"/>
    <mergeCell ref="IZY27:JAF27"/>
    <mergeCell ref="IWO27:IWV27"/>
    <mergeCell ref="IWW27:IXD27"/>
    <mergeCell ref="IXE27:IXL27"/>
    <mergeCell ref="IXM27:IXT27"/>
    <mergeCell ref="IXU27:IYB27"/>
    <mergeCell ref="IYC27:IYJ27"/>
    <mergeCell ref="IUS27:IUZ27"/>
    <mergeCell ref="IVA27:IVH27"/>
    <mergeCell ref="IVI27:IVP27"/>
    <mergeCell ref="IVQ27:IVX27"/>
    <mergeCell ref="IVY27:IWF27"/>
    <mergeCell ref="IWG27:IWN27"/>
    <mergeCell ref="ISW27:ITD27"/>
    <mergeCell ref="ITE27:ITL27"/>
    <mergeCell ref="ITM27:ITT27"/>
    <mergeCell ref="ITU27:IUB27"/>
    <mergeCell ref="IUC27:IUJ27"/>
    <mergeCell ref="IUK27:IUR27"/>
    <mergeCell ref="IRA27:IRH27"/>
    <mergeCell ref="IRI27:IRP27"/>
    <mergeCell ref="IRQ27:IRX27"/>
    <mergeCell ref="IRY27:ISF27"/>
    <mergeCell ref="ISG27:ISN27"/>
    <mergeCell ref="ISO27:ISV27"/>
    <mergeCell ref="IPE27:IPL27"/>
    <mergeCell ref="IPM27:IPT27"/>
    <mergeCell ref="IPU27:IQB27"/>
    <mergeCell ref="IQC27:IQJ27"/>
    <mergeCell ref="IQK27:IQR27"/>
    <mergeCell ref="IQS27:IQZ27"/>
    <mergeCell ref="INI27:INP27"/>
    <mergeCell ref="INQ27:INX27"/>
    <mergeCell ref="INY27:IOF27"/>
    <mergeCell ref="IOG27:ION27"/>
    <mergeCell ref="IOO27:IOV27"/>
    <mergeCell ref="IOW27:IPD27"/>
    <mergeCell ref="ILM27:ILT27"/>
    <mergeCell ref="ILU27:IMB27"/>
    <mergeCell ref="IMC27:IMJ27"/>
    <mergeCell ref="IMK27:IMR27"/>
    <mergeCell ref="IMS27:IMZ27"/>
    <mergeCell ref="INA27:INH27"/>
    <mergeCell ref="IJQ27:IJX27"/>
    <mergeCell ref="IJY27:IKF27"/>
    <mergeCell ref="IKG27:IKN27"/>
    <mergeCell ref="IKO27:IKV27"/>
    <mergeCell ref="IKW27:ILD27"/>
    <mergeCell ref="ILE27:ILL27"/>
    <mergeCell ref="IHU27:IIB27"/>
    <mergeCell ref="IIC27:IIJ27"/>
    <mergeCell ref="IIK27:IIR27"/>
    <mergeCell ref="IIS27:IIZ27"/>
    <mergeCell ref="IJA27:IJH27"/>
    <mergeCell ref="IJI27:IJP27"/>
    <mergeCell ref="IFY27:IGF27"/>
    <mergeCell ref="IGG27:IGN27"/>
    <mergeCell ref="IGO27:IGV27"/>
    <mergeCell ref="IGW27:IHD27"/>
    <mergeCell ref="IHE27:IHL27"/>
    <mergeCell ref="IHM27:IHT27"/>
    <mergeCell ref="IEC27:IEJ27"/>
    <mergeCell ref="IEK27:IER27"/>
    <mergeCell ref="IES27:IEZ27"/>
    <mergeCell ref="IFA27:IFH27"/>
    <mergeCell ref="IFI27:IFP27"/>
    <mergeCell ref="IFQ27:IFX27"/>
    <mergeCell ref="ICG27:ICN27"/>
    <mergeCell ref="ICO27:ICV27"/>
    <mergeCell ref="ICW27:IDD27"/>
    <mergeCell ref="IDE27:IDL27"/>
    <mergeCell ref="IDM27:IDT27"/>
    <mergeCell ref="IDU27:IEB27"/>
    <mergeCell ref="IAK27:IAR27"/>
    <mergeCell ref="IAS27:IAZ27"/>
    <mergeCell ref="IBA27:IBH27"/>
    <mergeCell ref="IBI27:IBP27"/>
    <mergeCell ref="IBQ27:IBX27"/>
    <mergeCell ref="IBY27:ICF27"/>
    <mergeCell ref="HYO27:HYV27"/>
    <mergeCell ref="HYW27:HZD27"/>
    <mergeCell ref="HZE27:HZL27"/>
    <mergeCell ref="HZM27:HZT27"/>
    <mergeCell ref="HZU27:IAB27"/>
    <mergeCell ref="IAC27:IAJ27"/>
    <mergeCell ref="HWS27:HWZ27"/>
    <mergeCell ref="HXA27:HXH27"/>
    <mergeCell ref="HXI27:HXP27"/>
    <mergeCell ref="HXQ27:HXX27"/>
    <mergeCell ref="HXY27:HYF27"/>
    <mergeCell ref="HYG27:HYN27"/>
    <mergeCell ref="HUW27:HVD27"/>
    <mergeCell ref="HVE27:HVL27"/>
    <mergeCell ref="HVM27:HVT27"/>
    <mergeCell ref="HVU27:HWB27"/>
    <mergeCell ref="HWC27:HWJ27"/>
    <mergeCell ref="HWK27:HWR27"/>
    <mergeCell ref="HTA27:HTH27"/>
    <mergeCell ref="HTI27:HTP27"/>
    <mergeCell ref="HTQ27:HTX27"/>
    <mergeCell ref="HTY27:HUF27"/>
    <mergeCell ref="HUG27:HUN27"/>
    <mergeCell ref="HUO27:HUV27"/>
    <mergeCell ref="HRE27:HRL27"/>
    <mergeCell ref="HRM27:HRT27"/>
    <mergeCell ref="HRU27:HSB27"/>
    <mergeCell ref="HSC27:HSJ27"/>
    <mergeCell ref="HSK27:HSR27"/>
    <mergeCell ref="HSS27:HSZ27"/>
    <mergeCell ref="HPI27:HPP27"/>
    <mergeCell ref="HPQ27:HPX27"/>
    <mergeCell ref="HPY27:HQF27"/>
    <mergeCell ref="HQG27:HQN27"/>
    <mergeCell ref="HQO27:HQV27"/>
    <mergeCell ref="HQW27:HRD27"/>
    <mergeCell ref="HNM27:HNT27"/>
    <mergeCell ref="HNU27:HOB27"/>
    <mergeCell ref="HOC27:HOJ27"/>
    <mergeCell ref="HOK27:HOR27"/>
    <mergeCell ref="HOS27:HOZ27"/>
    <mergeCell ref="HPA27:HPH27"/>
    <mergeCell ref="HLQ27:HLX27"/>
    <mergeCell ref="HLY27:HMF27"/>
    <mergeCell ref="HMG27:HMN27"/>
    <mergeCell ref="HMO27:HMV27"/>
    <mergeCell ref="HMW27:HND27"/>
    <mergeCell ref="HNE27:HNL27"/>
    <mergeCell ref="HJU27:HKB27"/>
    <mergeCell ref="HKC27:HKJ27"/>
    <mergeCell ref="HKK27:HKR27"/>
    <mergeCell ref="HKS27:HKZ27"/>
    <mergeCell ref="HLA27:HLH27"/>
    <mergeCell ref="HLI27:HLP27"/>
    <mergeCell ref="HHY27:HIF27"/>
    <mergeCell ref="HIG27:HIN27"/>
    <mergeCell ref="HIO27:HIV27"/>
    <mergeCell ref="HIW27:HJD27"/>
    <mergeCell ref="HJE27:HJL27"/>
    <mergeCell ref="HJM27:HJT27"/>
    <mergeCell ref="HGC27:HGJ27"/>
    <mergeCell ref="HGK27:HGR27"/>
    <mergeCell ref="HGS27:HGZ27"/>
    <mergeCell ref="HHA27:HHH27"/>
    <mergeCell ref="HHI27:HHP27"/>
    <mergeCell ref="HHQ27:HHX27"/>
    <mergeCell ref="HEG27:HEN27"/>
    <mergeCell ref="HEO27:HEV27"/>
    <mergeCell ref="HEW27:HFD27"/>
    <mergeCell ref="HFE27:HFL27"/>
    <mergeCell ref="HFM27:HFT27"/>
    <mergeCell ref="HFU27:HGB27"/>
    <mergeCell ref="HCK27:HCR27"/>
    <mergeCell ref="HCS27:HCZ27"/>
    <mergeCell ref="HDA27:HDH27"/>
    <mergeCell ref="HDI27:HDP27"/>
    <mergeCell ref="HDQ27:HDX27"/>
    <mergeCell ref="HDY27:HEF27"/>
    <mergeCell ref="HAO27:HAV27"/>
    <mergeCell ref="HAW27:HBD27"/>
    <mergeCell ref="HBE27:HBL27"/>
    <mergeCell ref="HBM27:HBT27"/>
    <mergeCell ref="HBU27:HCB27"/>
    <mergeCell ref="HCC27:HCJ27"/>
    <mergeCell ref="GYS27:GYZ27"/>
    <mergeCell ref="GZA27:GZH27"/>
    <mergeCell ref="GZI27:GZP27"/>
    <mergeCell ref="GZQ27:GZX27"/>
    <mergeCell ref="GZY27:HAF27"/>
    <mergeCell ref="HAG27:HAN27"/>
    <mergeCell ref="GWW27:GXD27"/>
    <mergeCell ref="GXE27:GXL27"/>
    <mergeCell ref="GXM27:GXT27"/>
    <mergeCell ref="GXU27:GYB27"/>
    <mergeCell ref="GYC27:GYJ27"/>
    <mergeCell ref="GYK27:GYR27"/>
    <mergeCell ref="GVA27:GVH27"/>
    <mergeCell ref="GVI27:GVP27"/>
    <mergeCell ref="GVQ27:GVX27"/>
    <mergeCell ref="GVY27:GWF27"/>
    <mergeCell ref="GWG27:GWN27"/>
    <mergeCell ref="GWO27:GWV27"/>
    <mergeCell ref="GTE27:GTL27"/>
    <mergeCell ref="GTM27:GTT27"/>
    <mergeCell ref="GTU27:GUB27"/>
    <mergeCell ref="GUC27:GUJ27"/>
    <mergeCell ref="GUK27:GUR27"/>
    <mergeCell ref="GUS27:GUZ27"/>
    <mergeCell ref="GRI27:GRP27"/>
    <mergeCell ref="GRQ27:GRX27"/>
    <mergeCell ref="GRY27:GSF27"/>
    <mergeCell ref="GSG27:GSN27"/>
    <mergeCell ref="GSO27:GSV27"/>
    <mergeCell ref="GSW27:GTD27"/>
    <mergeCell ref="GPM27:GPT27"/>
    <mergeCell ref="GPU27:GQB27"/>
    <mergeCell ref="GQC27:GQJ27"/>
    <mergeCell ref="GQK27:GQR27"/>
    <mergeCell ref="GQS27:GQZ27"/>
    <mergeCell ref="GRA27:GRH27"/>
    <mergeCell ref="GNQ27:GNX27"/>
    <mergeCell ref="GNY27:GOF27"/>
    <mergeCell ref="GOG27:GON27"/>
    <mergeCell ref="GOO27:GOV27"/>
    <mergeCell ref="GOW27:GPD27"/>
    <mergeCell ref="GPE27:GPL27"/>
    <mergeCell ref="GLU27:GMB27"/>
    <mergeCell ref="GMC27:GMJ27"/>
    <mergeCell ref="GMK27:GMR27"/>
    <mergeCell ref="GMS27:GMZ27"/>
    <mergeCell ref="GNA27:GNH27"/>
    <mergeCell ref="GNI27:GNP27"/>
    <mergeCell ref="GJY27:GKF27"/>
    <mergeCell ref="GKG27:GKN27"/>
    <mergeCell ref="GKO27:GKV27"/>
    <mergeCell ref="GKW27:GLD27"/>
    <mergeCell ref="GLE27:GLL27"/>
    <mergeCell ref="GLM27:GLT27"/>
    <mergeCell ref="GIC27:GIJ27"/>
    <mergeCell ref="GIK27:GIR27"/>
    <mergeCell ref="GIS27:GIZ27"/>
    <mergeCell ref="GJA27:GJH27"/>
    <mergeCell ref="GJI27:GJP27"/>
    <mergeCell ref="GJQ27:GJX27"/>
    <mergeCell ref="GGG27:GGN27"/>
    <mergeCell ref="GGO27:GGV27"/>
    <mergeCell ref="GGW27:GHD27"/>
    <mergeCell ref="GHE27:GHL27"/>
    <mergeCell ref="GHM27:GHT27"/>
    <mergeCell ref="GHU27:GIB27"/>
    <mergeCell ref="GEK27:GER27"/>
    <mergeCell ref="GES27:GEZ27"/>
    <mergeCell ref="GFA27:GFH27"/>
    <mergeCell ref="GFI27:GFP27"/>
    <mergeCell ref="GFQ27:GFX27"/>
    <mergeCell ref="GFY27:GGF27"/>
    <mergeCell ref="GCO27:GCV27"/>
    <mergeCell ref="GCW27:GDD27"/>
    <mergeCell ref="GDE27:GDL27"/>
    <mergeCell ref="GDM27:GDT27"/>
    <mergeCell ref="GDU27:GEB27"/>
    <mergeCell ref="GEC27:GEJ27"/>
    <mergeCell ref="GAS27:GAZ27"/>
    <mergeCell ref="GBA27:GBH27"/>
    <mergeCell ref="GBI27:GBP27"/>
    <mergeCell ref="GBQ27:GBX27"/>
    <mergeCell ref="GBY27:GCF27"/>
    <mergeCell ref="GCG27:GCN27"/>
    <mergeCell ref="FYW27:FZD27"/>
    <mergeCell ref="FZE27:FZL27"/>
    <mergeCell ref="FZM27:FZT27"/>
    <mergeCell ref="FZU27:GAB27"/>
    <mergeCell ref="GAC27:GAJ27"/>
    <mergeCell ref="GAK27:GAR27"/>
    <mergeCell ref="FXA27:FXH27"/>
    <mergeCell ref="FXI27:FXP27"/>
    <mergeCell ref="FXQ27:FXX27"/>
    <mergeCell ref="FXY27:FYF27"/>
    <mergeCell ref="FYG27:FYN27"/>
    <mergeCell ref="FYO27:FYV27"/>
    <mergeCell ref="FVE27:FVL27"/>
    <mergeCell ref="FVM27:FVT27"/>
    <mergeCell ref="FVU27:FWB27"/>
    <mergeCell ref="FWC27:FWJ27"/>
    <mergeCell ref="FWK27:FWR27"/>
    <mergeCell ref="FWS27:FWZ27"/>
    <mergeCell ref="FTI27:FTP27"/>
    <mergeCell ref="FTQ27:FTX27"/>
    <mergeCell ref="FTY27:FUF27"/>
    <mergeCell ref="FUG27:FUN27"/>
    <mergeCell ref="FUO27:FUV27"/>
    <mergeCell ref="FUW27:FVD27"/>
    <mergeCell ref="FRM27:FRT27"/>
    <mergeCell ref="FRU27:FSB27"/>
    <mergeCell ref="FSC27:FSJ27"/>
    <mergeCell ref="FSK27:FSR27"/>
    <mergeCell ref="FSS27:FSZ27"/>
    <mergeCell ref="FTA27:FTH27"/>
    <mergeCell ref="FPQ27:FPX27"/>
    <mergeCell ref="FPY27:FQF27"/>
    <mergeCell ref="FQG27:FQN27"/>
    <mergeCell ref="FQO27:FQV27"/>
    <mergeCell ref="FQW27:FRD27"/>
    <mergeCell ref="FRE27:FRL27"/>
    <mergeCell ref="FNU27:FOB27"/>
    <mergeCell ref="FOC27:FOJ27"/>
    <mergeCell ref="FOK27:FOR27"/>
    <mergeCell ref="FOS27:FOZ27"/>
    <mergeCell ref="FPA27:FPH27"/>
    <mergeCell ref="FPI27:FPP27"/>
    <mergeCell ref="FLY27:FMF27"/>
    <mergeCell ref="FMG27:FMN27"/>
    <mergeCell ref="FMO27:FMV27"/>
    <mergeCell ref="FMW27:FND27"/>
    <mergeCell ref="FNE27:FNL27"/>
    <mergeCell ref="FNM27:FNT27"/>
    <mergeCell ref="FKC27:FKJ27"/>
    <mergeCell ref="FKK27:FKR27"/>
    <mergeCell ref="FKS27:FKZ27"/>
    <mergeCell ref="FLA27:FLH27"/>
    <mergeCell ref="FLI27:FLP27"/>
    <mergeCell ref="FLQ27:FLX27"/>
    <mergeCell ref="FIG27:FIN27"/>
    <mergeCell ref="FIO27:FIV27"/>
    <mergeCell ref="FIW27:FJD27"/>
    <mergeCell ref="FJE27:FJL27"/>
    <mergeCell ref="FJM27:FJT27"/>
    <mergeCell ref="FJU27:FKB27"/>
    <mergeCell ref="FGK27:FGR27"/>
    <mergeCell ref="FGS27:FGZ27"/>
    <mergeCell ref="FHA27:FHH27"/>
    <mergeCell ref="FHI27:FHP27"/>
    <mergeCell ref="FHQ27:FHX27"/>
    <mergeCell ref="FHY27:FIF27"/>
    <mergeCell ref="FEO27:FEV27"/>
    <mergeCell ref="FEW27:FFD27"/>
    <mergeCell ref="FFE27:FFL27"/>
    <mergeCell ref="FFM27:FFT27"/>
    <mergeCell ref="FFU27:FGB27"/>
    <mergeCell ref="FGC27:FGJ27"/>
    <mergeCell ref="FCS27:FCZ27"/>
    <mergeCell ref="FDA27:FDH27"/>
    <mergeCell ref="FDI27:FDP27"/>
    <mergeCell ref="FDQ27:FDX27"/>
    <mergeCell ref="FDY27:FEF27"/>
    <mergeCell ref="FEG27:FEN27"/>
    <mergeCell ref="FAW27:FBD27"/>
    <mergeCell ref="FBE27:FBL27"/>
    <mergeCell ref="FBM27:FBT27"/>
    <mergeCell ref="FBU27:FCB27"/>
    <mergeCell ref="FCC27:FCJ27"/>
    <mergeCell ref="FCK27:FCR27"/>
    <mergeCell ref="EZA27:EZH27"/>
    <mergeCell ref="EZI27:EZP27"/>
    <mergeCell ref="EZQ27:EZX27"/>
    <mergeCell ref="EZY27:FAF27"/>
    <mergeCell ref="FAG27:FAN27"/>
    <mergeCell ref="FAO27:FAV27"/>
    <mergeCell ref="EXE27:EXL27"/>
    <mergeCell ref="EXM27:EXT27"/>
    <mergeCell ref="EXU27:EYB27"/>
    <mergeCell ref="EYC27:EYJ27"/>
    <mergeCell ref="EYK27:EYR27"/>
    <mergeCell ref="EYS27:EYZ27"/>
    <mergeCell ref="EVI27:EVP27"/>
    <mergeCell ref="EVQ27:EVX27"/>
    <mergeCell ref="EVY27:EWF27"/>
    <mergeCell ref="EWG27:EWN27"/>
    <mergeCell ref="EWO27:EWV27"/>
    <mergeCell ref="EWW27:EXD27"/>
    <mergeCell ref="ETM27:ETT27"/>
    <mergeCell ref="ETU27:EUB27"/>
    <mergeCell ref="EUC27:EUJ27"/>
    <mergeCell ref="EUK27:EUR27"/>
    <mergeCell ref="EUS27:EUZ27"/>
    <mergeCell ref="EVA27:EVH27"/>
    <mergeCell ref="ERQ27:ERX27"/>
    <mergeCell ref="ERY27:ESF27"/>
    <mergeCell ref="ESG27:ESN27"/>
    <mergeCell ref="ESO27:ESV27"/>
    <mergeCell ref="ESW27:ETD27"/>
    <mergeCell ref="ETE27:ETL27"/>
    <mergeCell ref="EPU27:EQB27"/>
    <mergeCell ref="EQC27:EQJ27"/>
    <mergeCell ref="EQK27:EQR27"/>
    <mergeCell ref="EQS27:EQZ27"/>
    <mergeCell ref="ERA27:ERH27"/>
    <mergeCell ref="ERI27:ERP27"/>
    <mergeCell ref="ENY27:EOF27"/>
    <mergeCell ref="EOG27:EON27"/>
    <mergeCell ref="EOO27:EOV27"/>
    <mergeCell ref="EOW27:EPD27"/>
    <mergeCell ref="EPE27:EPL27"/>
    <mergeCell ref="EPM27:EPT27"/>
    <mergeCell ref="EMC27:EMJ27"/>
    <mergeCell ref="EMK27:EMR27"/>
    <mergeCell ref="EMS27:EMZ27"/>
    <mergeCell ref="ENA27:ENH27"/>
    <mergeCell ref="ENI27:ENP27"/>
    <mergeCell ref="ENQ27:ENX27"/>
    <mergeCell ref="EKG27:EKN27"/>
    <mergeCell ref="EKO27:EKV27"/>
    <mergeCell ref="EKW27:ELD27"/>
    <mergeCell ref="ELE27:ELL27"/>
    <mergeCell ref="ELM27:ELT27"/>
    <mergeCell ref="ELU27:EMB27"/>
    <mergeCell ref="EIK27:EIR27"/>
    <mergeCell ref="EIS27:EIZ27"/>
    <mergeCell ref="EJA27:EJH27"/>
    <mergeCell ref="EJI27:EJP27"/>
    <mergeCell ref="EJQ27:EJX27"/>
    <mergeCell ref="EJY27:EKF27"/>
    <mergeCell ref="EGO27:EGV27"/>
    <mergeCell ref="EGW27:EHD27"/>
    <mergeCell ref="EHE27:EHL27"/>
    <mergeCell ref="EHM27:EHT27"/>
    <mergeCell ref="EHU27:EIB27"/>
    <mergeCell ref="EIC27:EIJ27"/>
    <mergeCell ref="EES27:EEZ27"/>
    <mergeCell ref="EFA27:EFH27"/>
    <mergeCell ref="EFI27:EFP27"/>
    <mergeCell ref="EFQ27:EFX27"/>
    <mergeCell ref="EFY27:EGF27"/>
    <mergeCell ref="EGG27:EGN27"/>
    <mergeCell ref="ECW27:EDD27"/>
    <mergeCell ref="EDE27:EDL27"/>
    <mergeCell ref="EDM27:EDT27"/>
    <mergeCell ref="EDU27:EEB27"/>
    <mergeCell ref="EEC27:EEJ27"/>
    <mergeCell ref="EEK27:EER27"/>
    <mergeCell ref="EBA27:EBH27"/>
    <mergeCell ref="EBI27:EBP27"/>
    <mergeCell ref="EBQ27:EBX27"/>
    <mergeCell ref="EBY27:ECF27"/>
    <mergeCell ref="ECG27:ECN27"/>
    <mergeCell ref="ECO27:ECV27"/>
    <mergeCell ref="DZE27:DZL27"/>
    <mergeCell ref="DZM27:DZT27"/>
    <mergeCell ref="DZU27:EAB27"/>
    <mergeCell ref="EAC27:EAJ27"/>
    <mergeCell ref="EAK27:EAR27"/>
    <mergeCell ref="EAS27:EAZ27"/>
    <mergeCell ref="DXI27:DXP27"/>
    <mergeCell ref="DXQ27:DXX27"/>
    <mergeCell ref="DXY27:DYF27"/>
    <mergeCell ref="DYG27:DYN27"/>
    <mergeCell ref="DYO27:DYV27"/>
    <mergeCell ref="DYW27:DZD27"/>
    <mergeCell ref="DVM27:DVT27"/>
    <mergeCell ref="DVU27:DWB27"/>
    <mergeCell ref="DWC27:DWJ27"/>
    <mergeCell ref="DWK27:DWR27"/>
    <mergeCell ref="DWS27:DWZ27"/>
    <mergeCell ref="DXA27:DXH27"/>
    <mergeCell ref="DTQ27:DTX27"/>
    <mergeCell ref="DTY27:DUF27"/>
    <mergeCell ref="DUG27:DUN27"/>
    <mergeCell ref="DUO27:DUV27"/>
    <mergeCell ref="DUW27:DVD27"/>
    <mergeCell ref="DVE27:DVL27"/>
    <mergeCell ref="DRU27:DSB27"/>
    <mergeCell ref="DSC27:DSJ27"/>
    <mergeCell ref="DSK27:DSR27"/>
    <mergeCell ref="DSS27:DSZ27"/>
    <mergeCell ref="DTA27:DTH27"/>
    <mergeCell ref="DTI27:DTP27"/>
    <mergeCell ref="DPY27:DQF27"/>
    <mergeCell ref="DQG27:DQN27"/>
    <mergeCell ref="DQO27:DQV27"/>
    <mergeCell ref="DQW27:DRD27"/>
    <mergeCell ref="DRE27:DRL27"/>
    <mergeCell ref="DRM27:DRT27"/>
    <mergeCell ref="DOC27:DOJ27"/>
    <mergeCell ref="DOK27:DOR27"/>
    <mergeCell ref="DOS27:DOZ27"/>
    <mergeCell ref="DPA27:DPH27"/>
    <mergeCell ref="DPI27:DPP27"/>
    <mergeCell ref="DPQ27:DPX27"/>
    <mergeCell ref="DMG27:DMN27"/>
    <mergeCell ref="DMO27:DMV27"/>
    <mergeCell ref="DMW27:DND27"/>
    <mergeCell ref="DNE27:DNL27"/>
    <mergeCell ref="DNM27:DNT27"/>
    <mergeCell ref="DNU27:DOB27"/>
    <mergeCell ref="DKK27:DKR27"/>
    <mergeCell ref="DKS27:DKZ27"/>
    <mergeCell ref="DLA27:DLH27"/>
    <mergeCell ref="DLI27:DLP27"/>
    <mergeCell ref="DLQ27:DLX27"/>
    <mergeCell ref="DLY27:DMF27"/>
    <mergeCell ref="DIO27:DIV27"/>
    <mergeCell ref="DIW27:DJD27"/>
    <mergeCell ref="DJE27:DJL27"/>
    <mergeCell ref="DJM27:DJT27"/>
    <mergeCell ref="DJU27:DKB27"/>
    <mergeCell ref="DKC27:DKJ27"/>
    <mergeCell ref="DGS27:DGZ27"/>
    <mergeCell ref="DHA27:DHH27"/>
    <mergeCell ref="DHI27:DHP27"/>
    <mergeCell ref="DHQ27:DHX27"/>
    <mergeCell ref="DHY27:DIF27"/>
    <mergeCell ref="DIG27:DIN27"/>
    <mergeCell ref="DEW27:DFD27"/>
    <mergeCell ref="DFE27:DFL27"/>
    <mergeCell ref="DFM27:DFT27"/>
    <mergeCell ref="DFU27:DGB27"/>
    <mergeCell ref="DGC27:DGJ27"/>
    <mergeCell ref="DGK27:DGR27"/>
    <mergeCell ref="DDA27:DDH27"/>
    <mergeCell ref="DDI27:DDP27"/>
    <mergeCell ref="DDQ27:DDX27"/>
    <mergeCell ref="DDY27:DEF27"/>
    <mergeCell ref="DEG27:DEN27"/>
    <mergeCell ref="DEO27:DEV27"/>
    <mergeCell ref="DBE27:DBL27"/>
    <mergeCell ref="DBM27:DBT27"/>
    <mergeCell ref="DBU27:DCB27"/>
    <mergeCell ref="DCC27:DCJ27"/>
    <mergeCell ref="DCK27:DCR27"/>
    <mergeCell ref="DCS27:DCZ27"/>
    <mergeCell ref="CZI27:CZP27"/>
    <mergeCell ref="CZQ27:CZX27"/>
    <mergeCell ref="CZY27:DAF27"/>
    <mergeCell ref="DAG27:DAN27"/>
    <mergeCell ref="DAO27:DAV27"/>
    <mergeCell ref="DAW27:DBD27"/>
    <mergeCell ref="CXM27:CXT27"/>
    <mergeCell ref="CXU27:CYB27"/>
    <mergeCell ref="CYC27:CYJ27"/>
    <mergeCell ref="CYK27:CYR27"/>
    <mergeCell ref="CYS27:CYZ27"/>
    <mergeCell ref="CZA27:CZH27"/>
    <mergeCell ref="CVQ27:CVX27"/>
    <mergeCell ref="CVY27:CWF27"/>
    <mergeCell ref="CWG27:CWN27"/>
    <mergeCell ref="CWO27:CWV27"/>
    <mergeCell ref="CWW27:CXD27"/>
    <mergeCell ref="CXE27:CXL27"/>
    <mergeCell ref="CTU27:CUB27"/>
    <mergeCell ref="CUC27:CUJ27"/>
    <mergeCell ref="CUK27:CUR27"/>
    <mergeCell ref="CUS27:CUZ27"/>
    <mergeCell ref="CVA27:CVH27"/>
    <mergeCell ref="CVI27:CVP27"/>
    <mergeCell ref="CRY27:CSF27"/>
    <mergeCell ref="CSG27:CSN27"/>
    <mergeCell ref="CSO27:CSV27"/>
    <mergeCell ref="CSW27:CTD27"/>
    <mergeCell ref="CTE27:CTL27"/>
    <mergeCell ref="CTM27:CTT27"/>
    <mergeCell ref="CQC27:CQJ27"/>
    <mergeCell ref="CQK27:CQR27"/>
    <mergeCell ref="CQS27:CQZ27"/>
    <mergeCell ref="CRA27:CRH27"/>
    <mergeCell ref="CRI27:CRP27"/>
    <mergeCell ref="CRQ27:CRX27"/>
    <mergeCell ref="COG27:CON27"/>
    <mergeCell ref="COO27:COV27"/>
    <mergeCell ref="COW27:CPD27"/>
    <mergeCell ref="CPE27:CPL27"/>
    <mergeCell ref="CPM27:CPT27"/>
    <mergeCell ref="CPU27:CQB27"/>
    <mergeCell ref="CMK27:CMR27"/>
    <mergeCell ref="CMS27:CMZ27"/>
    <mergeCell ref="CNA27:CNH27"/>
    <mergeCell ref="CNI27:CNP27"/>
    <mergeCell ref="CNQ27:CNX27"/>
    <mergeCell ref="CNY27:COF27"/>
    <mergeCell ref="CKO27:CKV27"/>
    <mergeCell ref="CKW27:CLD27"/>
    <mergeCell ref="CLE27:CLL27"/>
    <mergeCell ref="CLM27:CLT27"/>
    <mergeCell ref="CLU27:CMB27"/>
    <mergeCell ref="CMC27:CMJ27"/>
    <mergeCell ref="CIS27:CIZ27"/>
    <mergeCell ref="CJA27:CJH27"/>
    <mergeCell ref="CJI27:CJP27"/>
    <mergeCell ref="CJQ27:CJX27"/>
    <mergeCell ref="CJY27:CKF27"/>
    <mergeCell ref="CKG27:CKN27"/>
    <mergeCell ref="CGW27:CHD27"/>
    <mergeCell ref="CHE27:CHL27"/>
    <mergeCell ref="CHM27:CHT27"/>
    <mergeCell ref="CHU27:CIB27"/>
    <mergeCell ref="CIC27:CIJ27"/>
    <mergeCell ref="CIK27:CIR27"/>
    <mergeCell ref="CFA27:CFH27"/>
    <mergeCell ref="CFI27:CFP27"/>
    <mergeCell ref="CFQ27:CFX27"/>
    <mergeCell ref="CFY27:CGF27"/>
    <mergeCell ref="CGG27:CGN27"/>
    <mergeCell ref="CGO27:CGV27"/>
    <mergeCell ref="CDE27:CDL27"/>
    <mergeCell ref="CDM27:CDT27"/>
    <mergeCell ref="CDU27:CEB27"/>
    <mergeCell ref="CEC27:CEJ27"/>
    <mergeCell ref="CEK27:CER27"/>
    <mergeCell ref="CES27:CEZ27"/>
    <mergeCell ref="CBI27:CBP27"/>
    <mergeCell ref="CBQ27:CBX27"/>
    <mergeCell ref="CBY27:CCF27"/>
    <mergeCell ref="CCG27:CCN27"/>
    <mergeCell ref="CCO27:CCV27"/>
    <mergeCell ref="CCW27:CDD27"/>
    <mergeCell ref="BZM27:BZT27"/>
    <mergeCell ref="BZU27:CAB27"/>
    <mergeCell ref="CAC27:CAJ27"/>
    <mergeCell ref="CAK27:CAR27"/>
    <mergeCell ref="CAS27:CAZ27"/>
    <mergeCell ref="CBA27:CBH27"/>
    <mergeCell ref="BXQ27:BXX27"/>
    <mergeCell ref="BXY27:BYF27"/>
    <mergeCell ref="BYG27:BYN27"/>
    <mergeCell ref="BYO27:BYV27"/>
    <mergeCell ref="BYW27:BZD27"/>
    <mergeCell ref="BZE27:BZL27"/>
    <mergeCell ref="BVU27:BWB27"/>
    <mergeCell ref="BWC27:BWJ27"/>
    <mergeCell ref="BWK27:BWR27"/>
    <mergeCell ref="BWS27:BWZ27"/>
    <mergeCell ref="BXA27:BXH27"/>
    <mergeCell ref="BXI27:BXP27"/>
    <mergeCell ref="BTY27:BUF27"/>
    <mergeCell ref="BUG27:BUN27"/>
    <mergeCell ref="BUO27:BUV27"/>
    <mergeCell ref="BUW27:BVD27"/>
    <mergeCell ref="BVE27:BVL27"/>
    <mergeCell ref="BVM27:BVT27"/>
    <mergeCell ref="BSC27:BSJ27"/>
    <mergeCell ref="BSK27:BSR27"/>
    <mergeCell ref="BSS27:BSZ27"/>
    <mergeCell ref="BTA27:BTH27"/>
    <mergeCell ref="BTI27:BTP27"/>
    <mergeCell ref="BTQ27:BTX27"/>
    <mergeCell ref="BQG27:BQN27"/>
    <mergeCell ref="BQO27:BQV27"/>
    <mergeCell ref="BQW27:BRD27"/>
    <mergeCell ref="BRE27:BRL27"/>
    <mergeCell ref="BRM27:BRT27"/>
    <mergeCell ref="BRU27:BSB27"/>
    <mergeCell ref="BOK27:BOR27"/>
    <mergeCell ref="BOS27:BOZ27"/>
    <mergeCell ref="BPA27:BPH27"/>
    <mergeCell ref="BPI27:BPP27"/>
    <mergeCell ref="BPQ27:BPX27"/>
    <mergeCell ref="BPY27:BQF27"/>
    <mergeCell ref="BMO27:BMV27"/>
    <mergeCell ref="BMW27:BND27"/>
    <mergeCell ref="BNE27:BNL27"/>
    <mergeCell ref="BNM27:BNT27"/>
    <mergeCell ref="BNU27:BOB27"/>
    <mergeCell ref="BOC27:BOJ27"/>
    <mergeCell ref="BKS27:BKZ27"/>
    <mergeCell ref="BLA27:BLH27"/>
    <mergeCell ref="BLI27:BLP27"/>
    <mergeCell ref="BLQ27:BLX27"/>
    <mergeCell ref="BLY27:BMF27"/>
    <mergeCell ref="BMG27:BMN27"/>
    <mergeCell ref="BIW27:BJD27"/>
    <mergeCell ref="BJE27:BJL27"/>
    <mergeCell ref="BJM27:BJT27"/>
    <mergeCell ref="BJU27:BKB27"/>
    <mergeCell ref="BKC27:BKJ27"/>
    <mergeCell ref="BKK27:BKR27"/>
    <mergeCell ref="BHA27:BHH27"/>
    <mergeCell ref="BHI27:BHP27"/>
    <mergeCell ref="BHQ27:BHX27"/>
    <mergeCell ref="BHY27:BIF27"/>
    <mergeCell ref="BIG27:BIN27"/>
    <mergeCell ref="BIO27:BIV27"/>
    <mergeCell ref="BFE27:BFL27"/>
    <mergeCell ref="BFM27:BFT27"/>
    <mergeCell ref="BFU27:BGB27"/>
    <mergeCell ref="BGC27:BGJ27"/>
    <mergeCell ref="BGK27:BGR27"/>
    <mergeCell ref="BGS27:BGZ27"/>
    <mergeCell ref="BDI27:BDP27"/>
    <mergeCell ref="BDQ27:BDX27"/>
    <mergeCell ref="BDY27:BEF27"/>
    <mergeCell ref="BEG27:BEN27"/>
    <mergeCell ref="BEO27:BEV27"/>
    <mergeCell ref="BEW27:BFD27"/>
    <mergeCell ref="BBM27:BBT27"/>
    <mergeCell ref="BBU27:BCB27"/>
    <mergeCell ref="BCC27:BCJ27"/>
    <mergeCell ref="BCK27:BCR27"/>
    <mergeCell ref="BCS27:BCZ27"/>
    <mergeCell ref="BDA27:BDH27"/>
    <mergeCell ref="AZQ27:AZX27"/>
    <mergeCell ref="AZY27:BAF27"/>
    <mergeCell ref="BAG27:BAN27"/>
    <mergeCell ref="BAO27:BAV27"/>
    <mergeCell ref="BAW27:BBD27"/>
    <mergeCell ref="BBE27:BBL27"/>
    <mergeCell ref="AXU27:AYB27"/>
    <mergeCell ref="AYC27:AYJ27"/>
    <mergeCell ref="AYK27:AYR27"/>
    <mergeCell ref="AYS27:AYZ27"/>
    <mergeCell ref="AZA27:AZH27"/>
    <mergeCell ref="AZI27:AZP27"/>
    <mergeCell ref="AVY27:AWF27"/>
    <mergeCell ref="AWG27:AWN27"/>
    <mergeCell ref="AWO27:AWV27"/>
    <mergeCell ref="AWW27:AXD27"/>
    <mergeCell ref="AXE27:AXL27"/>
    <mergeCell ref="AXM27:AXT27"/>
    <mergeCell ref="AUC27:AUJ27"/>
    <mergeCell ref="AUK27:AUR27"/>
    <mergeCell ref="AUS27:AUZ27"/>
    <mergeCell ref="AVA27:AVH27"/>
    <mergeCell ref="AVI27:AVP27"/>
    <mergeCell ref="AVQ27:AVX27"/>
    <mergeCell ref="ASG27:ASN27"/>
    <mergeCell ref="ASO27:ASV27"/>
    <mergeCell ref="ASW27:ATD27"/>
    <mergeCell ref="ATE27:ATL27"/>
    <mergeCell ref="ATM27:ATT27"/>
    <mergeCell ref="ATU27:AUB27"/>
    <mergeCell ref="AQK27:AQR27"/>
    <mergeCell ref="AQS27:AQZ27"/>
    <mergeCell ref="ARA27:ARH27"/>
    <mergeCell ref="ARI27:ARP27"/>
    <mergeCell ref="ARQ27:ARX27"/>
    <mergeCell ref="ARY27:ASF27"/>
    <mergeCell ref="AOO27:AOV27"/>
    <mergeCell ref="AOW27:APD27"/>
    <mergeCell ref="APE27:APL27"/>
    <mergeCell ref="APM27:APT27"/>
    <mergeCell ref="APU27:AQB27"/>
    <mergeCell ref="AQC27:AQJ27"/>
    <mergeCell ref="AMS27:AMZ27"/>
    <mergeCell ref="ANA27:ANH27"/>
    <mergeCell ref="ANI27:ANP27"/>
    <mergeCell ref="ANQ27:ANX27"/>
    <mergeCell ref="ANY27:AOF27"/>
    <mergeCell ref="AOG27:AON27"/>
    <mergeCell ref="AKW27:ALD27"/>
    <mergeCell ref="ALE27:ALL27"/>
    <mergeCell ref="ALM27:ALT27"/>
    <mergeCell ref="ALU27:AMB27"/>
    <mergeCell ref="AMC27:AMJ27"/>
    <mergeCell ref="AMK27:AMR27"/>
    <mergeCell ref="AJA27:AJH27"/>
    <mergeCell ref="AJI27:AJP27"/>
    <mergeCell ref="AJQ27:AJX27"/>
    <mergeCell ref="AJY27:AKF27"/>
    <mergeCell ref="AKG27:AKN27"/>
    <mergeCell ref="AKO27:AKV27"/>
    <mergeCell ref="AHE27:AHL27"/>
    <mergeCell ref="AHM27:AHT27"/>
    <mergeCell ref="AHU27:AIB27"/>
    <mergeCell ref="AIC27:AIJ27"/>
    <mergeCell ref="AIK27:AIR27"/>
    <mergeCell ref="AIS27:AIZ27"/>
    <mergeCell ref="AFI27:AFP27"/>
    <mergeCell ref="AFQ27:AFX27"/>
    <mergeCell ref="AFY27:AGF27"/>
    <mergeCell ref="AGG27:AGN27"/>
    <mergeCell ref="AGO27:AGV27"/>
    <mergeCell ref="AGW27:AHD27"/>
    <mergeCell ref="ADM27:ADT27"/>
    <mergeCell ref="ADU27:AEB27"/>
    <mergeCell ref="AEC27:AEJ27"/>
    <mergeCell ref="AEK27:AER27"/>
    <mergeCell ref="AES27:AEZ27"/>
    <mergeCell ref="AFA27:AFH27"/>
    <mergeCell ref="ABQ27:ABX27"/>
    <mergeCell ref="ABY27:ACF27"/>
    <mergeCell ref="ACG27:ACN27"/>
    <mergeCell ref="ACO27:ACV27"/>
    <mergeCell ref="ACW27:ADD27"/>
    <mergeCell ref="ADE27:ADL27"/>
    <mergeCell ref="ZU27:AAB27"/>
    <mergeCell ref="AAC27:AAJ27"/>
    <mergeCell ref="AAK27:AAR27"/>
    <mergeCell ref="AAS27:AAZ27"/>
    <mergeCell ref="ABA27:ABH27"/>
    <mergeCell ref="ABI27:ABP27"/>
    <mergeCell ref="XY27:YF27"/>
    <mergeCell ref="YG27:YN27"/>
    <mergeCell ref="YO27:YV27"/>
    <mergeCell ref="YW27:ZD27"/>
    <mergeCell ref="ZE27:ZL27"/>
    <mergeCell ref="ZM27:ZT27"/>
    <mergeCell ref="WC27:WJ27"/>
    <mergeCell ref="WK27:WR27"/>
    <mergeCell ref="WS27:WZ27"/>
    <mergeCell ref="XA27:XH27"/>
    <mergeCell ref="XI27:XP27"/>
    <mergeCell ref="XQ27:XX27"/>
    <mergeCell ref="UG27:UN27"/>
    <mergeCell ref="UO27:UV27"/>
    <mergeCell ref="UW27:VD27"/>
    <mergeCell ref="VE27:VL27"/>
    <mergeCell ref="VM27:VT27"/>
    <mergeCell ref="VU27:WB27"/>
    <mergeCell ref="SK27:SR27"/>
    <mergeCell ref="SS27:SZ27"/>
    <mergeCell ref="TA27:TH27"/>
    <mergeCell ref="TI27:TP27"/>
    <mergeCell ref="TQ27:TX27"/>
    <mergeCell ref="TY27:UF27"/>
    <mergeCell ref="QO27:QV27"/>
    <mergeCell ref="QW27:RD27"/>
    <mergeCell ref="RE27:RL27"/>
    <mergeCell ref="RM27:RT27"/>
    <mergeCell ref="RU27:SB27"/>
    <mergeCell ref="SC27:SJ27"/>
    <mergeCell ref="OS27:OZ27"/>
    <mergeCell ref="PA27:PH27"/>
    <mergeCell ref="PI27:PP27"/>
    <mergeCell ref="PQ27:PX27"/>
    <mergeCell ref="PY27:QF27"/>
    <mergeCell ref="QG27:QN27"/>
    <mergeCell ref="MW27:ND27"/>
    <mergeCell ref="NE27:NL27"/>
    <mergeCell ref="NM27:NT27"/>
    <mergeCell ref="NU27:OB27"/>
    <mergeCell ref="OC27:OJ27"/>
    <mergeCell ref="OK27:OR27"/>
    <mergeCell ref="LA27:LH27"/>
    <mergeCell ref="LI27:LP27"/>
    <mergeCell ref="LQ27:LX27"/>
    <mergeCell ref="LY27:MF27"/>
    <mergeCell ref="MG27:MN27"/>
    <mergeCell ref="MO27:MV27"/>
    <mergeCell ref="JE27:JL27"/>
    <mergeCell ref="JM27:JT27"/>
    <mergeCell ref="JU27:KB27"/>
    <mergeCell ref="KC27:KJ27"/>
    <mergeCell ref="KK27:KR27"/>
    <mergeCell ref="KS27:KZ27"/>
    <mergeCell ref="HI27:HP27"/>
    <mergeCell ref="HQ27:HX27"/>
    <mergeCell ref="HY27:IF27"/>
    <mergeCell ref="IG27:IN27"/>
    <mergeCell ref="IO27:IV27"/>
    <mergeCell ref="IW27:JD27"/>
    <mergeCell ref="FM27:FT27"/>
    <mergeCell ref="FU27:GB27"/>
    <mergeCell ref="GC27:GJ27"/>
    <mergeCell ref="GK27:GR27"/>
    <mergeCell ref="GS27:GZ27"/>
    <mergeCell ref="HA27:HH27"/>
    <mergeCell ref="DQ27:DX27"/>
    <mergeCell ref="DY27:EF27"/>
    <mergeCell ref="EG27:EN27"/>
    <mergeCell ref="EO27:EV27"/>
    <mergeCell ref="EW27:FD27"/>
    <mergeCell ref="FE27:FL27"/>
    <mergeCell ref="BU27:CB27"/>
    <mergeCell ref="CC27:CJ27"/>
    <mergeCell ref="CK27:CR27"/>
    <mergeCell ref="CS27:CZ27"/>
    <mergeCell ref="DA27:DH27"/>
    <mergeCell ref="DI27:DP27"/>
    <mergeCell ref="Y27:AF27"/>
    <mergeCell ref="AG27:AN27"/>
    <mergeCell ref="AO27:AV27"/>
    <mergeCell ref="AW27:BD27"/>
    <mergeCell ref="BE27:BL27"/>
    <mergeCell ref="BM27:BT27"/>
    <mergeCell ref="B1:Q1"/>
    <mergeCell ref="A3:H3"/>
    <mergeCell ref="A4:H4"/>
    <mergeCell ref="A5:H5"/>
    <mergeCell ref="A27:H27"/>
    <mergeCell ref="I27:P27"/>
    <mergeCell ref="Q27:X27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3"/>
  <headerFooter>
    <oddFooter>&amp;C&amp;"Arial,Normal"&amp;10M. EN  A.  GONZALO FERREIRA MARTÍNEZ
DIRECTOR DE ADMINISTRACIÓN  Y FINANZAS&amp;R64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V70"/>
  <sheetViews>
    <sheetView workbookViewId="0">
      <selection activeCell="A27" sqref="A27"/>
    </sheetView>
  </sheetViews>
  <sheetFormatPr baseColWidth="10" defaultColWidth="28.7109375" defaultRowHeight="15" x14ac:dyDescent="0.25"/>
  <cols>
    <col min="1" max="1" width="62.28515625" customWidth="1"/>
    <col min="2" max="2" width="43.42578125" style="210" customWidth="1"/>
    <col min="3" max="3" width="42.85546875" style="210" customWidth="1"/>
    <col min="4" max="4" width="28.7109375" style="210"/>
    <col min="5" max="5" width="28.7109375" style="40"/>
  </cols>
  <sheetData>
    <row r="2" spans="1:22" ht="15.75" x14ac:dyDescent="0.25">
      <c r="C2" s="211"/>
    </row>
    <row r="3" spans="1:22" ht="15.75" thickBot="1" x14ac:dyDescent="0.3"/>
    <row r="4" spans="1:22" x14ac:dyDescent="0.25">
      <c r="A4" s="326" t="s">
        <v>174</v>
      </c>
      <c r="B4" s="327"/>
      <c r="C4" s="328"/>
    </row>
    <row r="5" spans="1:22" x14ac:dyDescent="0.25">
      <c r="A5" s="329" t="s">
        <v>108</v>
      </c>
      <c r="B5" s="330"/>
      <c r="C5" s="331"/>
      <c r="E5" s="336"/>
      <c r="F5" s="336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192"/>
    </row>
    <row r="6" spans="1:22" ht="15.75" thickBot="1" x14ac:dyDescent="0.3">
      <c r="A6" s="332" t="s">
        <v>925</v>
      </c>
      <c r="B6" s="333"/>
      <c r="C6" s="334"/>
      <c r="E6" s="336"/>
      <c r="F6" s="336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192"/>
    </row>
    <row r="7" spans="1:22" x14ac:dyDescent="0.25">
      <c r="A7" s="240" t="s">
        <v>1</v>
      </c>
      <c r="B7" s="241" t="s">
        <v>109</v>
      </c>
      <c r="C7" s="242" t="s">
        <v>110</v>
      </c>
      <c r="E7" s="336"/>
      <c r="F7" s="336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192"/>
    </row>
    <row r="8" spans="1:22" x14ac:dyDescent="0.25">
      <c r="A8" s="45" t="s">
        <v>3</v>
      </c>
      <c r="B8" s="212">
        <f>SUM(B9:B14)</f>
        <v>1281295.1300000001</v>
      </c>
      <c r="C8" s="215">
        <f>SUM(C9:C16)</f>
        <v>0</v>
      </c>
      <c r="E8" s="336"/>
      <c r="F8" s="336"/>
      <c r="G8" s="337"/>
      <c r="H8" s="337"/>
      <c r="I8" s="337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192"/>
    </row>
    <row r="9" spans="1:22" ht="15.75" thickBot="1" x14ac:dyDescent="0.3">
      <c r="A9" s="46" t="s">
        <v>5</v>
      </c>
      <c r="B9" s="213">
        <v>719790.64</v>
      </c>
      <c r="C9" s="214">
        <v>0</v>
      </c>
      <c r="E9" s="193"/>
      <c r="F9" s="338"/>
      <c r="G9" s="338"/>
      <c r="H9" s="193"/>
      <c r="I9" s="194"/>
      <c r="J9" s="193"/>
      <c r="K9" s="194"/>
      <c r="L9" s="193"/>
      <c r="M9" s="193"/>
      <c r="N9" s="193"/>
      <c r="O9" s="338"/>
      <c r="P9" s="338"/>
      <c r="Q9" s="336"/>
      <c r="R9" s="194"/>
      <c r="S9" s="193"/>
      <c r="T9" s="194"/>
      <c r="U9" s="193"/>
      <c r="V9" s="192"/>
    </row>
    <row r="10" spans="1:22" ht="15.75" thickBot="1" x14ac:dyDescent="0.3">
      <c r="A10" s="46" t="s">
        <v>111</v>
      </c>
      <c r="B10" s="213">
        <v>195911.53</v>
      </c>
      <c r="C10" s="214">
        <v>0</v>
      </c>
      <c r="E10" s="281"/>
      <c r="F10" s="339"/>
      <c r="G10" s="339"/>
      <c r="H10" s="197"/>
      <c r="I10" s="194"/>
      <c r="J10" s="197"/>
      <c r="K10" s="194"/>
      <c r="L10" s="196"/>
      <c r="M10" s="195"/>
      <c r="N10" s="196"/>
      <c r="O10" s="340"/>
      <c r="P10" s="340"/>
      <c r="Q10" s="336"/>
      <c r="R10" s="194"/>
      <c r="S10" s="197"/>
      <c r="T10" s="194"/>
      <c r="U10" s="196"/>
      <c r="V10" s="192"/>
    </row>
    <row r="11" spans="1:22" x14ac:dyDescent="0.25">
      <c r="A11" s="46" t="s">
        <v>112</v>
      </c>
      <c r="B11" s="213">
        <v>349971.92</v>
      </c>
      <c r="C11" s="214">
        <v>0</v>
      </c>
      <c r="E11" s="341"/>
      <c r="F11" s="341"/>
      <c r="G11" s="341"/>
      <c r="H11" s="193"/>
      <c r="I11" s="193"/>
      <c r="J11" s="193"/>
      <c r="K11" s="193"/>
      <c r="L11" s="193"/>
      <c r="M11" s="341"/>
      <c r="N11" s="341"/>
      <c r="O11" s="338"/>
      <c r="P11" s="338"/>
      <c r="Q11" s="336"/>
      <c r="R11" s="193"/>
      <c r="S11" s="193"/>
      <c r="T11" s="193"/>
      <c r="U11" s="193"/>
      <c r="V11" s="192"/>
    </row>
    <row r="12" spans="1:22" ht="2.25" customHeight="1" x14ac:dyDescent="0.25">
      <c r="A12" s="46" t="s">
        <v>286</v>
      </c>
      <c r="B12" s="213">
        <v>0</v>
      </c>
      <c r="C12" s="214">
        <v>0</v>
      </c>
      <c r="E12" s="193"/>
      <c r="F12" s="338"/>
      <c r="G12" s="338"/>
      <c r="H12" s="193"/>
      <c r="I12" s="193"/>
      <c r="J12" s="193"/>
      <c r="K12" s="193"/>
      <c r="L12" s="193"/>
      <c r="M12" s="193"/>
      <c r="N12" s="193"/>
      <c r="O12" s="338"/>
      <c r="P12" s="338"/>
      <c r="Q12" s="336"/>
      <c r="R12" s="193"/>
      <c r="S12" s="193"/>
      <c r="T12" s="193"/>
      <c r="U12" s="193"/>
      <c r="V12" s="192"/>
    </row>
    <row r="13" spans="1:22" x14ac:dyDescent="0.25">
      <c r="A13" s="46" t="s">
        <v>12</v>
      </c>
      <c r="B13" s="213">
        <v>15621.04</v>
      </c>
      <c r="C13" s="214">
        <v>0</v>
      </c>
      <c r="E13" s="342"/>
      <c r="F13" s="342"/>
      <c r="G13" s="342"/>
      <c r="H13" s="193"/>
      <c r="I13" s="193"/>
      <c r="J13" s="193"/>
      <c r="K13" s="193"/>
      <c r="L13" s="193"/>
      <c r="M13" s="342"/>
      <c r="N13" s="342"/>
      <c r="O13" s="338"/>
      <c r="P13" s="338"/>
      <c r="Q13" s="336"/>
      <c r="R13" s="193"/>
      <c r="S13" s="193"/>
      <c r="T13" s="193"/>
      <c r="U13" s="193"/>
      <c r="V13" s="192"/>
    </row>
    <row r="14" spans="1:22" x14ac:dyDescent="0.25">
      <c r="A14" s="46" t="s">
        <v>14</v>
      </c>
      <c r="B14" s="213">
        <v>0</v>
      </c>
      <c r="C14" s="214">
        <v>0</v>
      </c>
      <c r="E14" s="339"/>
      <c r="F14" s="339"/>
      <c r="G14" s="339"/>
      <c r="H14" s="197"/>
      <c r="I14" s="197"/>
      <c r="J14" s="197"/>
      <c r="K14" s="197"/>
      <c r="L14" s="193"/>
      <c r="M14" s="343"/>
      <c r="N14" s="343"/>
      <c r="O14" s="343"/>
      <c r="P14" s="343"/>
      <c r="Q14" s="343"/>
      <c r="R14" s="343"/>
      <c r="S14" s="193"/>
      <c r="T14" s="193"/>
      <c r="U14" s="193"/>
      <c r="V14" s="192"/>
    </row>
    <row r="15" spans="1:22" hidden="1" x14ac:dyDescent="0.25">
      <c r="A15" s="46" t="s">
        <v>16</v>
      </c>
      <c r="B15" s="213"/>
      <c r="C15" s="214"/>
      <c r="E15" s="193"/>
      <c r="F15" s="339"/>
      <c r="G15" s="339"/>
      <c r="H15" s="197"/>
      <c r="I15" s="199"/>
      <c r="J15" s="197"/>
      <c r="K15" s="199"/>
      <c r="L15" s="208"/>
      <c r="M15" s="193"/>
      <c r="N15" s="196"/>
      <c r="O15" s="340"/>
      <c r="P15" s="340"/>
      <c r="Q15" s="344"/>
      <c r="R15" s="199"/>
      <c r="S15" s="197"/>
      <c r="T15" s="199"/>
      <c r="U15" s="207"/>
      <c r="V15" s="192"/>
    </row>
    <row r="16" spans="1:22" ht="15.75" thickBot="1" x14ac:dyDescent="0.3">
      <c r="A16" s="47"/>
      <c r="B16" s="213"/>
      <c r="C16" s="214"/>
      <c r="E16" s="193"/>
      <c r="F16" s="338"/>
      <c r="G16" s="338"/>
      <c r="H16" s="193"/>
      <c r="I16" s="193"/>
      <c r="J16" s="193"/>
      <c r="K16" s="193"/>
      <c r="L16" s="193"/>
      <c r="M16" s="193"/>
      <c r="N16" s="193"/>
      <c r="O16" s="338"/>
      <c r="P16" s="338"/>
      <c r="Q16" s="344"/>
      <c r="R16" s="201"/>
      <c r="S16" s="193"/>
      <c r="T16" s="201"/>
      <c r="U16" s="193"/>
      <c r="V16" s="192"/>
    </row>
    <row r="17" spans="1:22" x14ac:dyDescent="0.25">
      <c r="A17" s="45" t="s">
        <v>21</v>
      </c>
      <c r="B17" s="212">
        <f>SUM(B18:B26)</f>
        <v>520003.73</v>
      </c>
      <c r="C17" s="215">
        <f>SUM(C18:C26)</f>
        <v>1093141.1399999999</v>
      </c>
      <c r="E17" s="345"/>
      <c r="F17" s="345"/>
      <c r="G17" s="345"/>
      <c r="H17" s="345"/>
      <c r="I17" s="345"/>
      <c r="J17" s="193"/>
      <c r="K17" s="193"/>
      <c r="L17" s="193"/>
      <c r="M17" s="346"/>
      <c r="N17" s="346"/>
      <c r="O17" s="346"/>
      <c r="P17" s="346"/>
      <c r="Q17" s="344"/>
      <c r="R17" s="199"/>
      <c r="S17" s="193"/>
      <c r="T17" s="199"/>
      <c r="U17" s="207"/>
      <c r="V17" s="192"/>
    </row>
    <row r="18" spans="1:22" x14ac:dyDescent="0.25">
      <c r="A18" s="46" t="s">
        <v>23</v>
      </c>
      <c r="B18" s="213">
        <v>0</v>
      </c>
      <c r="C18" s="214">
        <v>0</v>
      </c>
      <c r="E18" s="193"/>
      <c r="F18" s="339"/>
      <c r="G18" s="339"/>
      <c r="H18" s="339"/>
      <c r="I18" s="199"/>
      <c r="J18" s="193"/>
      <c r="K18" s="199"/>
      <c r="L18" s="208"/>
      <c r="M18" s="193"/>
      <c r="N18" s="193"/>
      <c r="O18" s="338"/>
      <c r="P18" s="338"/>
      <c r="Q18" s="200"/>
      <c r="R18" s="193"/>
      <c r="S18" s="193"/>
      <c r="T18" s="193"/>
      <c r="U18" s="193"/>
      <c r="V18" s="192"/>
    </row>
    <row r="19" spans="1:22" hidden="1" x14ac:dyDescent="0.25">
      <c r="A19" s="46" t="s">
        <v>25</v>
      </c>
      <c r="B19" s="213"/>
      <c r="C19" s="214"/>
      <c r="E19" s="193"/>
      <c r="F19" s="339"/>
      <c r="G19" s="339"/>
      <c r="H19" s="339"/>
      <c r="I19" s="199"/>
      <c r="J19" s="193"/>
      <c r="K19" s="199"/>
      <c r="L19" s="208"/>
      <c r="M19" s="347"/>
      <c r="N19" s="347"/>
      <c r="O19" s="347"/>
      <c r="P19" s="347"/>
      <c r="Q19" s="347"/>
      <c r="R19" s="347"/>
      <c r="S19" s="347"/>
      <c r="T19" s="193"/>
      <c r="U19" s="193"/>
      <c r="V19" s="192"/>
    </row>
    <row r="20" spans="1:22" ht="27" thickBot="1" x14ac:dyDescent="0.3">
      <c r="A20" s="46" t="s">
        <v>113</v>
      </c>
      <c r="B20" s="213">
        <v>0</v>
      </c>
      <c r="C20" s="214">
        <v>0</v>
      </c>
      <c r="E20" s="193"/>
      <c r="F20" s="339"/>
      <c r="G20" s="339"/>
      <c r="H20" s="197"/>
      <c r="I20" s="197"/>
      <c r="J20" s="193"/>
      <c r="K20" s="193"/>
      <c r="L20" s="193"/>
      <c r="M20" s="339"/>
      <c r="N20" s="339"/>
      <c r="O20" s="339"/>
      <c r="P20" s="339"/>
      <c r="Q20" s="200"/>
      <c r="R20" s="202"/>
      <c r="S20" s="340"/>
      <c r="T20" s="202"/>
      <c r="U20" s="207"/>
      <c r="V20" s="192"/>
    </row>
    <row r="21" spans="1:22" x14ac:dyDescent="0.25">
      <c r="A21" s="46" t="s">
        <v>29</v>
      </c>
      <c r="B21" s="213">
        <v>0</v>
      </c>
      <c r="C21" s="214">
        <v>1093141.1399999999</v>
      </c>
      <c r="E21" s="339"/>
      <c r="F21" s="339"/>
      <c r="G21" s="339"/>
      <c r="H21" s="339"/>
      <c r="I21" s="193"/>
      <c r="J21" s="193"/>
      <c r="K21" s="193"/>
      <c r="L21" s="193"/>
      <c r="M21" s="346"/>
      <c r="N21" s="346"/>
      <c r="O21" s="338"/>
      <c r="P21" s="338"/>
      <c r="Q21" s="200"/>
      <c r="R21" s="199"/>
      <c r="S21" s="340"/>
      <c r="T21" s="199"/>
      <c r="U21" s="207"/>
      <c r="V21" s="192"/>
    </row>
    <row r="22" spans="1:22" ht="15.75" thickBot="1" x14ac:dyDescent="0.3">
      <c r="A22" s="46" t="s">
        <v>31</v>
      </c>
      <c r="B22" s="213">
        <v>0</v>
      </c>
      <c r="C22" s="214">
        <v>0</v>
      </c>
      <c r="E22" s="193"/>
      <c r="F22" s="339"/>
      <c r="G22" s="339"/>
      <c r="H22" s="193"/>
      <c r="I22" s="199"/>
      <c r="J22" s="193"/>
      <c r="K22" s="197"/>
      <c r="L22" s="208"/>
      <c r="M22" s="193"/>
      <c r="N22" s="193"/>
      <c r="O22" s="338"/>
      <c r="P22" s="338"/>
      <c r="Q22" s="343"/>
      <c r="R22" s="203"/>
      <c r="S22" s="193"/>
      <c r="T22" s="203"/>
      <c r="U22" s="193"/>
      <c r="V22" s="192"/>
    </row>
    <row r="23" spans="1:22" ht="15.75" thickBot="1" x14ac:dyDescent="0.3">
      <c r="A23" s="46" t="s">
        <v>33</v>
      </c>
      <c r="B23" s="213">
        <v>520003.73</v>
      </c>
      <c r="C23" s="214">
        <v>0</v>
      </c>
      <c r="E23" s="193"/>
      <c r="F23" s="338"/>
      <c r="G23" s="338"/>
      <c r="H23" s="193"/>
      <c r="I23" s="203"/>
      <c r="J23" s="193"/>
      <c r="K23" s="203"/>
      <c r="L23" s="193"/>
      <c r="M23" s="346"/>
      <c r="N23" s="346"/>
      <c r="O23" s="340"/>
      <c r="P23" s="340"/>
      <c r="Q23" s="343"/>
      <c r="R23" s="202"/>
      <c r="S23" s="197"/>
      <c r="T23" s="202"/>
      <c r="U23" s="207"/>
      <c r="V23" s="192"/>
    </row>
    <row r="24" spans="1:22" ht="15.75" thickBot="1" x14ac:dyDescent="0.3">
      <c r="A24" s="46" t="s">
        <v>35</v>
      </c>
      <c r="B24" s="213">
        <v>0</v>
      </c>
      <c r="C24" s="214">
        <v>0</v>
      </c>
      <c r="E24" s="346"/>
      <c r="F24" s="346"/>
      <c r="G24" s="346"/>
      <c r="H24" s="197"/>
      <c r="I24" s="202"/>
      <c r="J24" s="197"/>
      <c r="K24" s="202"/>
      <c r="L24" s="193"/>
      <c r="M24" s="193"/>
      <c r="N24" s="193"/>
      <c r="O24" s="338"/>
      <c r="P24" s="338"/>
      <c r="Q24" s="343"/>
      <c r="R24" s="193"/>
      <c r="S24" s="193"/>
      <c r="T24" s="193"/>
      <c r="U24" s="193"/>
      <c r="V24" s="192"/>
    </row>
    <row r="25" spans="1:22" hidden="1" x14ac:dyDescent="0.25">
      <c r="A25" s="46" t="s">
        <v>36</v>
      </c>
      <c r="B25" s="213"/>
      <c r="C25" s="214"/>
      <c r="E25" s="338"/>
      <c r="F25" s="338"/>
      <c r="G25" s="338"/>
      <c r="H25" s="193"/>
      <c r="I25" s="193"/>
      <c r="J25" s="193"/>
      <c r="K25" s="193"/>
      <c r="L25" s="193"/>
      <c r="M25" s="341"/>
      <c r="N25" s="341"/>
      <c r="O25" s="338"/>
      <c r="P25" s="338"/>
      <c r="Q25" s="198"/>
      <c r="R25" s="193"/>
      <c r="S25" s="193"/>
      <c r="T25" s="193"/>
      <c r="U25" s="193"/>
      <c r="V25" s="192"/>
    </row>
    <row r="26" spans="1:22" hidden="1" x14ac:dyDescent="0.25">
      <c r="A26" s="46" t="s">
        <v>39</v>
      </c>
      <c r="B26" s="213"/>
      <c r="C26" s="214"/>
      <c r="E26" s="342"/>
      <c r="F26" s="342"/>
      <c r="G26" s="342"/>
      <c r="H26" s="193"/>
      <c r="I26" s="193"/>
      <c r="J26" s="193"/>
      <c r="K26" s="193"/>
      <c r="L26" s="193"/>
      <c r="M26" s="339"/>
      <c r="N26" s="339"/>
      <c r="O26" s="339"/>
      <c r="P26" s="196"/>
      <c r="Q26" s="348"/>
      <c r="R26" s="348"/>
      <c r="S26" s="197"/>
      <c r="T26" s="204"/>
      <c r="U26" s="338"/>
      <c r="V26" s="338"/>
    </row>
    <row r="27" spans="1:22" x14ac:dyDescent="0.25">
      <c r="A27" s="47"/>
      <c r="B27" s="213"/>
      <c r="C27" s="214"/>
      <c r="E27" s="339"/>
      <c r="F27" s="339"/>
      <c r="G27" s="339"/>
      <c r="H27" s="339"/>
      <c r="I27" s="349"/>
      <c r="J27" s="338"/>
      <c r="K27" s="349"/>
      <c r="L27" s="208"/>
      <c r="M27" s="343"/>
      <c r="N27" s="343"/>
      <c r="O27" s="343"/>
      <c r="P27" s="343"/>
      <c r="Q27" s="343"/>
      <c r="R27" s="343"/>
      <c r="S27" s="338"/>
      <c r="T27" s="338"/>
      <c r="U27" s="338"/>
      <c r="V27" s="350"/>
    </row>
    <row r="28" spans="1:22" x14ac:dyDescent="0.25">
      <c r="A28" s="45" t="s">
        <v>2</v>
      </c>
      <c r="B28" s="213"/>
      <c r="C28" s="214"/>
      <c r="E28" s="339"/>
      <c r="F28" s="339"/>
      <c r="G28" s="339"/>
      <c r="H28" s="339"/>
      <c r="I28" s="349"/>
      <c r="J28" s="338"/>
      <c r="K28" s="349"/>
      <c r="L28" s="207"/>
      <c r="M28" s="343"/>
      <c r="N28" s="343"/>
      <c r="O28" s="343"/>
      <c r="P28" s="343"/>
      <c r="Q28" s="343"/>
      <c r="R28" s="343"/>
      <c r="S28" s="338"/>
      <c r="T28" s="338"/>
      <c r="U28" s="338"/>
      <c r="V28" s="350"/>
    </row>
    <row r="29" spans="1:22" x14ac:dyDescent="0.25">
      <c r="A29" s="45" t="s">
        <v>4</v>
      </c>
      <c r="B29" s="212">
        <f>SUM(B30:B37)</f>
        <v>0</v>
      </c>
      <c r="C29" s="215">
        <f>SUM(C30:C37)</f>
        <v>238386.63</v>
      </c>
      <c r="E29" s="339"/>
      <c r="F29" s="339"/>
      <c r="G29" s="339"/>
      <c r="H29" s="339"/>
      <c r="I29" s="199"/>
      <c r="J29" s="193"/>
      <c r="K29" s="199"/>
      <c r="L29" s="207"/>
      <c r="M29" s="193"/>
      <c r="N29" s="339"/>
      <c r="O29" s="339"/>
      <c r="P29" s="339"/>
      <c r="Q29" s="200"/>
      <c r="R29" s="199"/>
      <c r="S29" s="193"/>
      <c r="T29" s="199"/>
      <c r="U29" s="207"/>
      <c r="V29" s="192"/>
    </row>
    <row r="30" spans="1:22" x14ac:dyDescent="0.25">
      <c r="A30" s="46" t="s">
        <v>6</v>
      </c>
      <c r="B30" s="213">
        <v>0</v>
      </c>
      <c r="C30" s="214">
        <v>238386.63</v>
      </c>
      <c r="E30" s="339"/>
      <c r="F30" s="339"/>
      <c r="G30" s="339"/>
      <c r="H30" s="339"/>
      <c r="I30" s="199"/>
      <c r="J30" s="193"/>
      <c r="K30" s="199"/>
      <c r="L30" s="207"/>
      <c r="M30" s="193"/>
      <c r="N30" s="339"/>
      <c r="O30" s="339"/>
      <c r="P30" s="339"/>
      <c r="Q30" s="200"/>
      <c r="R30" s="199"/>
      <c r="S30" s="193"/>
      <c r="T30" s="199"/>
      <c r="U30" s="207"/>
      <c r="V30" s="192"/>
    </row>
    <row r="31" spans="1:22" hidden="1" x14ac:dyDescent="0.25">
      <c r="A31" s="46" t="s">
        <v>8</v>
      </c>
      <c r="B31" s="213"/>
      <c r="C31" s="214"/>
      <c r="E31" s="339"/>
      <c r="F31" s="339"/>
      <c r="G31" s="339"/>
      <c r="H31" s="193"/>
      <c r="I31" s="199"/>
      <c r="J31" s="193"/>
      <c r="K31" s="199"/>
      <c r="L31" s="207"/>
      <c r="M31" s="193"/>
      <c r="N31" s="196"/>
      <c r="O31" s="338"/>
      <c r="P31" s="338"/>
      <c r="Q31" s="200"/>
      <c r="R31" s="199"/>
      <c r="S31" s="193"/>
      <c r="T31" s="199"/>
      <c r="U31" s="207"/>
      <c r="V31" s="192"/>
    </row>
    <row r="32" spans="1:22" ht="15.75" hidden="1" thickBot="1" x14ac:dyDescent="0.3">
      <c r="A32" s="46" t="s">
        <v>10</v>
      </c>
      <c r="B32" s="213"/>
      <c r="C32" s="214"/>
      <c r="E32" s="193"/>
      <c r="F32" s="338"/>
      <c r="G32" s="338"/>
      <c r="H32" s="193"/>
      <c r="I32" s="203"/>
      <c r="J32" s="193"/>
      <c r="K32" s="203"/>
      <c r="L32" s="193"/>
      <c r="M32" s="193"/>
      <c r="N32" s="193"/>
      <c r="O32" s="338"/>
      <c r="P32" s="338"/>
      <c r="Q32" s="343"/>
      <c r="R32" s="203"/>
      <c r="S32" s="193"/>
      <c r="T32" s="193"/>
      <c r="U32" s="193"/>
      <c r="V32" s="192"/>
    </row>
    <row r="33" spans="1:22" ht="15.75" hidden="1" thickBot="1" x14ac:dyDescent="0.3">
      <c r="A33" s="46" t="s">
        <v>11</v>
      </c>
      <c r="B33" s="213"/>
      <c r="C33" s="214"/>
      <c r="E33" s="346"/>
      <c r="F33" s="346"/>
      <c r="G33" s="346"/>
      <c r="H33" s="346"/>
      <c r="I33" s="202"/>
      <c r="J33" s="193"/>
      <c r="K33" s="202"/>
      <c r="L33" s="207"/>
      <c r="M33" s="346"/>
      <c r="N33" s="346"/>
      <c r="O33" s="338"/>
      <c r="P33" s="338"/>
      <c r="Q33" s="343"/>
      <c r="R33" s="202"/>
      <c r="S33" s="193"/>
      <c r="T33" s="205"/>
      <c r="U33" s="207"/>
      <c r="V33" s="192"/>
    </row>
    <row r="34" spans="1:22" hidden="1" x14ac:dyDescent="0.25">
      <c r="A34" s="46" t="s">
        <v>13</v>
      </c>
      <c r="B34" s="213"/>
      <c r="C34" s="214"/>
      <c r="E34" s="193"/>
      <c r="F34" s="338"/>
      <c r="G34" s="338"/>
      <c r="H34" s="193"/>
      <c r="I34" s="193"/>
      <c r="J34" s="193"/>
      <c r="K34" s="193"/>
      <c r="L34" s="193"/>
      <c r="M34" s="193"/>
      <c r="N34" s="193"/>
      <c r="O34" s="338"/>
      <c r="P34" s="338"/>
      <c r="Q34" s="343"/>
      <c r="R34" s="193"/>
      <c r="S34" s="193"/>
      <c r="T34" s="193"/>
      <c r="U34" s="193"/>
      <c r="V34" s="192"/>
    </row>
    <row r="35" spans="1:22" ht="27" hidden="1" thickBot="1" x14ac:dyDescent="0.3">
      <c r="A35" s="46" t="s">
        <v>15</v>
      </c>
      <c r="B35" s="213"/>
      <c r="C35" s="214"/>
      <c r="E35" s="346"/>
      <c r="F35" s="346"/>
      <c r="G35" s="346"/>
      <c r="H35" s="197"/>
      <c r="I35" s="206"/>
      <c r="J35" s="197"/>
      <c r="K35" s="206"/>
      <c r="L35" s="207"/>
      <c r="M35" s="346"/>
      <c r="N35" s="346"/>
      <c r="O35" s="340"/>
      <c r="P35" s="340"/>
      <c r="Q35" s="343"/>
      <c r="R35" s="206"/>
      <c r="S35" s="197"/>
      <c r="T35" s="206"/>
      <c r="U35" s="207"/>
      <c r="V35" s="192"/>
    </row>
    <row r="36" spans="1:22" hidden="1" x14ac:dyDescent="0.25">
      <c r="A36" s="46" t="s">
        <v>17</v>
      </c>
      <c r="B36" s="213"/>
      <c r="C36" s="214"/>
    </row>
    <row r="37" spans="1:22" hidden="1" x14ac:dyDescent="0.25">
      <c r="A37" s="46" t="s">
        <v>18</v>
      </c>
      <c r="B37" s="213"/>
      <c r="C37" s="214"/>
    </row>
    <row r="38" spans="1:22" x14ac:dyDescent="0.25">
      <c r="A38" s="47"/>
      <c r="B38" s="213"/>
      <c r="C38" s="214"/>
    </row>
    <row r="39" spans="1:22" x14ac:dyDescent="0.25">
      <c r="A39" s="45" t="s">
        <v>22</v>
      </c>
      <c r="B39" s="212">
        <f>SUM(B40:B45)</f>
        <v>0</v>
      </c>
      <c r="C39" s="215">
        <f>SUM(C40:C45)</f>
        <v>0</v>
      </c>
    </row>
    <row r="40" spans="1:22" hidden="1" x14ac:dyDescent="0.25">
      <c r="A40" s="46" t="s">
        <v>24</v>
      </c>
      <c r="B40" s="213"/>
      <c r="C40" s="214"/>
    </row>
    <row r="41" spans="1:22" hidden="1" x14ac:dyDescent="0.25">
      <c r="A41" s="46" t="s">
        <v>26</v>
      </c>
      <c r="B41" s="213"/>
      <c r="C41" s="214"/>
    </row>
    <row r="42" spans="1:22" hidden="1" x14ac:dyDescent="0.25">
      <c r="A42" s="46" t="s">
        <v>28</v>
      </c>
      <c r="B42" s="213"/>
      <c r="C42" s="214"/>
    </row>
    <row r="43" spans="1:22" hidden="1" x14ac:dyDescent="0.25">
      <c r="A43" s="46" t="s">
        <v>30</v>
      </c>
      <c r="B43" s="213"/>
      <c r="C43" s="214"/>
    </row>
    <row r="44" spans="1:22" ht="26.25" hidden="1" x14ac:dyDescent="0.25">
      <c r="A44" s="46" t="s">
        <v>32</v>
      </c>
      <c r="B44" s="213"/>
      <c r="C44" s="214"/>
    </row>
    <row r="45" spans="1:22" hidden="1" x14ac:dyDescent="0.25">
      <c r="A45" s="46" t="s">
        <v>34</v>
      </c>
      <c r="B45" s="213"/>
      <c r="C45" s="214"/>
    </row>
    <row r="46" spans="1:22" x14ac:dyDescent="0.25">
      <c r="A46" s="47"/>
      <c r="B46" s="213"/>
      <c r="C46" s="214"/>
    </row>
    <row r="47" spans="1:22" x14ac:dyDescent="0.25">
      <c r="A47" s="45" t="s">
        <v>114</v>
      </c>
      <c r="B47" s="213"/>
      <c r="C47" s="214"/>
    </row>
    <row r="48" spans="1:22" x14ac:dyDescent="0.25">
      <c r="A48" s="45" t="s">
        <v>42</v>
      </c>
      <c r="B48" s="213">
        <f>SUM(B49:B51)</f>
        <v>0</v>
      </c>
      <c r="C48" s="214">
        <f>SUM(C49:C51)</f>
        <v>0</v>
      </c>
    </row>
    <row r="49" spans="1:5" x14ac:dyDescent="0.25">
      <c r="A49" s="46" t="s">
        <v>43</v>
      </c>
      <c r="B49" s="213">
        <v>0</v>
      </c>
      <c r="C49" s="214"/>
    </row>
    <row r="50" spans="1:5" hidden="1" x14ac:dyDescent="0.25">
      <c r="A50" s="46" t="s">
        <v>45</v>
      </c>
      <c r="B50" s="213"/>
      <c r="C50" s="214"/>
    </row>
    <row r="51" spans="1:5" hidden="1" x14ac:dyDescent="0.25">
      <c r="A51" s="46" t="s">
        <v>46</v>
      </c>
      <c r="B51" s="213"/>
      <c r="C51" s="214"/>
    </row>
    <row r="52" spans="1:5" x14ac:dyDescent="0.25">
      <c r="A52" s="47"/>
      <c r="B52" s="213"/>
      <c r="C52" s="214"/>
    </row>
    <row r="53" spans="1:5" x14ac:dyDescent="0.25">
      <c r="A53" s="45" t="s">
        <v>47</v>
      </c>
      <c r="B53" s="212">
        <f>SUM(B54:B58)</f>
        <v>0</v>
      </c>
      <c r="C53" s="215">
        <f>SUM(C54:C58)</f>
        <v>469771.09</v>
      </c>
    </row>
    <row r="54" spans="1:5" x14ac:dyDescent="0.25">
      <c r="A54" s="46" t="s">
        <v>98</v>
      </c>
      <c r="B54" s="213">
        <v>0</v>
      </c>
      <c r="C54" s="214">
        <v>469771.09</v>
      </c>
    </row>
    <row r="55" spans="1:5" x14ac:dyDescent="0.25">
      <c r="A55" s="46" t="s">
        <v>48</v>
      </c>
      <c r="B55" s="213">
        <v>0</v>
      </c>
      <c r="C55" s="214">
        <v>0</v>
      </c>
    </row>
    <row r="56" spans="1:5" hidden="1" x14ac:dyDescent="0.25">
      <c r="A56" s="46" t="s">
        <v>49</v>
      </c>
      <c r="B56" s="213"/>
      <c r="C56" s="214"/>
    </row>
    <row r="57" spans="1:5" hidden="1" x14ac:dyDescent="0.25">
      <c r="A57" s="46" t="s">
        <v>50</v>
      </c>
      <c r="B57" s="213"/>
      <c r="C57" s="214"/>
    </row>
    <row r="58" spans="1:5" hidden="1" x14ac:dyDescent="0.25">
      <c r="A58" s="46" t="s">
        <v>115</v>
      </c>
      <c r="B58" s="213"/>
      <c r="C58" s="214"/>
    </row>
    <row r="59" spans="1:5" hidden="1" x14ac:dyDescent="0.25">
      <c r="A59" s="47"/>
      <c r="B59" s="213"/>
      <c r="C59" s="214"/>
    </row>
    <row r="60" spans="1:5" ht="26.25" hidden="1" x14ac:dyDescent="0.25">
      <c r="A60" s="45" t="s">
        <v>51</v>
      </c>
      <c r="B60" s="213"/>
      <c r="C60" s="214"/>
    </row>
    <row r="61" spans="1:5" hidden="1" x14ac:dyDescent="0.25">
      <c r="A61" s="46" t="s">
        <v>52</v>
      </c>
      <c r="B61" s="213"/>
      <c r="C61" s="214"/>
    </row>
    <row r="62" spans="1:5" hidden="1" x14ac:dyDescent="0.25">
      <c r="A62" s="46" t="s">
        <v>53</v>
      </c>
      <c r="B62" s="213"/>
      <c r="C62" s="214"/>
    </row>
    <row r="63" spans="1:5" ht="15.75" thickBot="1" x14ac:dyDescent="0.3">
      <c r="A63" s="16"/>
      <c r="B63" s="216"/>
      <c r="C63" s="217"/>
    </row>
    <row r="64" spans="1:5" x14ac:dyDescent="0.25">
      <c r="A64" s="18"/>
      <c r="B64" s="218"/>
      <c r="C64" s="218"/>
      <c r="E64" s="40">
        <f>+B53+B17+B8+B29</f>
        <v>1801298.86</v>
      </c>
    </row>
    <row r="65" spans="1:6" x14ac:dyDescent="0.25">
      <c r="A65" s="18"/>
      <c r="B65" s="218"/>
      <c r="C65" s="218"/>
      <c r="E65" s="40">
        <f>+C29+C17+C8+C53</f>
        <v>1801298.86</v>
      </c>
    </row>
    <row r="66" spans="1:6" x14ac:dyDescent="0.25">
      <c r="E66" s="40">
        <f>+E65-E64</f>
        <v>0</v>
      </c>
    </row>
    <row r="68" spans="1:6" x14ac:dyDescent="0.25">
      <c r="A68" s="274"/>
      <c r="B68" s="237"/>
      <c r="C68" s="243"/>
      <c r="D68"/>
      <c r="F68" s="40"/>
    </row>
    <row r="69" spans="1:6" x14ac:dyDescent="0.25">
      <c r="A69" s="276"/>
      <c r="B69" s="239"/>
      <c r="C69" s="243"/>
      <c r="D69"/>
      <c r="F69" s="40"/>
    </row>
    <row r="70" spans="1:6" x14ac:dyDescent="0.25">
      <c r="A70" s="276"/>
    </row>
  </sheetData>
  <mergeCells count="85">
    <mergeCell ref="F32:G32"/>
    <mergeCell ref="O32:P32"/>
    <mergeCell ref="Q32:Q35"/>
    <mergeCell ref="E33:H33"/>
    <mergeCell ref="M33:N33"/>
    <mergeCell ref="O33:P33"/>
    <mergeCell ref="F34:G34"/>
    <mergeCell ref="O34:P34"/>
    <mergeCell ref="E35:G35"/>
    <mergeCell ref="M35:N35"/>
    <mergeCell ref="O35:P35"/>
    <mergeCell ref="E29:H29"/>
    <mergeCell ref="N29:P29"/>
    <mergeCell ref="E30:H30"/>
    <mergeCell ref="N30:P30"/>
    <mergeCell ref="E31:G31"/>
    <mergeCell ref="O31:P31"/>
    <mergeCell ref="Q26:R26"/>
    <mergeCell ref="U26:V26"/>
    <mergeCell ref="E27:H28"/>
    <mergeCell ref="I27:I28"/>
    <mergeCell ref="J27:J28"/>
    <mergeCell ref="K27:K28"/>
    <mergeCell ref="M27:R27"/>
    <mergeCell ref="M28:R28"/>
    <mergeCell ref="S27:S28"/>
    <mergeCell ref="T27:T28"/>
    <mergeCell ref="U27:U28"/>
    <mergeCell ref="V27:V28"/>
    <mergeCell ref="E25:G25"/>
    <mergeCell ref="M25:N25"/>
    <mergeCell ref="O25:P25"/>
    <mergeCell ref="E26:G26"/>
    <mergeCell ref="M26:O26"/>
    <mergeCell ref="F22:G22"/>
    <mergeCell ref="O22:P22"/>
    <mergeCell ref="Q22:Q24"/>
    <mergeCell ref="F23:G23"/>
    <mergeCell ref="M23:N23"/>
    <mergeCell ref="O23:P23"/>
    <mergeCell ref="E24:G24"/>
    <mergeCell ref="O24:P24"/>
    <mergeCell ref="F18:H18"/>
    <mergeCell ref="O18:P18"/>
    <mergeCell ref="F19:H19"/>
    <mergeCell ref="M19:S19"/>
    <mergeCell ref="F20:G20"/>
    <mergeCell ref="M20:P20"/>
    <mergeCell ref="S20:S21"/>
    <mergeCell ref="E21:H21"/>
    <mergeCell ref="M21:N21"/>
    <mergeCell ref="O21:P21"/>
    <mergeCell ref="O13:P13"/>
    <mergeCell ref="E14:G14"/>
    <mergeCell ref="M14:R14"/>
    <mergeCell ref="F15:G15"/>
    <mergeCell ref="O15:P15"/>
    <mergeCell ref="Q15:Q17"/>
    <mergeCell ref="F16:G16"/>
    <mergeCell ref="O16:P16"/>
    <mergeCell ref="E17:I17"/>
    <mergeCell ref="M17:P17"/>
    <mergeCell ref="E7:F7"/>
    <mergeCell ref="G7:U7"/>
    <mergeCell ref="E8:F8"/>
    <mergeCell ref="G8:U8"/>
    <mergeCell ref="F9:G9"/>
    <mergeCell ref="O9:P9"/>
    <mergeCell ref="Q9:Q13"/>
    <mergeCell ref="F10:G10"/>
    <mergeCell ref="O10:P10"/>
    <mergeCell ref="E11:G11"/>
    <mergeCell ref="M11:N11"/>
    <mergeCell ref="O11:P11"/>
    <mergeCell ref="F12:G12"/>
    <mergeCell ref="O12:P12"/>
    <mergeCell ref="E13:G13"/>
    <mergeCell ref="M13:N13"/>
    <mergeCell ref="A4:C4"/>
    <mergeCell ref="A5:C5"/>
    <mergeCell ref="A6:C6"/>
    <mergeCell ref="E5:F5"/>
    <mergeCell ref="G5:U5"/>
    <mergeCell ref="E6:F6"/>
    <mergeCell ref="G6:U6"/>
  </mergeCells>
  <pageMargins left="0.51181102362204722" right="0.31496062992125984" top="0.74803149606299213" bottom="0.35433070866141736" header="0.31496062992125984" footer="0.31496062992125984"/>
  <pageSetup scale="85" orientation="landscape" horizontalDpi="4294967293" verticalDpi="4294967293" r:id="rId1"/>
  <headerFooter>
    <oddFooter>&amp;R&amp;14 &amp;"BenguiatGot Bk BT,Negrita"4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G86"/>
  <sheetViews>
    <sheetView workbookViewId="0">
      <selection activeCell="B30" sqref="B30"/>
    </sheetView>
  </sheetViews>
  <sheetFormatPr baseColWidth="10" defaultRowHeight="15.75" x14ac:dyDescent="0.25"/>
  <cols>
    <col min="1" max="1" width="64" style="2" customWidth="1"/>
    <col min="2" max="2" width="42.28515625" style="1" customWidth="1"/>
    <col min="3" max="3" width="37.5703125" style="1" customWidth="1"/>
    <col min="4" max="4" width="18.85546875" style="1" bestFit="1" customWidth="1"/>
    <col min="5" max="5" width="11.7109375" style="1" bestFit="1" customWidth="1"/>
    <col min="6" max="6" width="12.28515625" style="1" bestFit="1" customWidth="1"/>
    <col min="7" max="7" width="13.85546875" style="1" bestFit="1" customWidth="1"/>
    <col min="8" max="16384" width="11.42578125" style="1"/>
  </cols>
  <sheetData>
    <row r="2" spans="1:5" x14ac:dyDescent="0.25">
      <c r="C2" s="4"/>
    </row>
    <row r="3" spans="1:5" ht="16.5" thickBot="1" x14ac:dyDescent="0.3"/>
    <row r="4" spans="1:5" x14ac:dyDescent="0.25">
      <c r="A4" s="320" t="s">
        <v>174</v>
      </c>
      <c r="B4" s="321"/>
      <c r="C4" s="322"/>
    </row>
    <row r="5" spans="1:5" x14ac:dyDescent="0.25">
      <c r="A5" s="323" t="s">
        <v>116</v>
      </c>
      <c r="B5" s="324"/>
      <c r="C5" s="325"/>
    </row>
    <row r="6" spans="1:5" ht="16.5" thickBot="1" x14ac:dyDescent="0.3">
      <c r="A6" s="351" t="s">
        <v>925</v>
      </c>
      <c r="B6" s="352"/>
      <c r="C6" s="353"/>
    </row>
    <row r="7" spans="1:5" x14ac:dyDescent="0.25">
      <c r="A7" s="49" t="s">
        <v>100</v>
      </c>
      <c r="B7" s="50">
        <v>42856</v>
      </c>
      <c r="C7" s="51">
        <v>42887</v>
      </c>
    </row>
    <row r="8" spans="1:5" x14ac:dyDescent="0.25">
      <c r="A8" s="52"/>
      <c r="B8" s="11"/>
      <c r="C8" s="12"/>
    </row>
    <row r="9" spans="1:5" x14ac:dyDescent="0.25">
      <c r="A9" s="53" t="s">
        <v>117</v>
      </c>
      <c r="B9" s="20"/>
      <c r="C9" s="23"/>
    </row>
    <row r="10" spans="1:5" x14ac:dyDescent="0.25">
      <c r="A10" s="54" t="s">
        <v>118</v>
      </c>
      <c r="B10" s="21">
        <f>SUM(B15:B20)</f>
        <v>16714784.33</v>
      </c>
      <c r="C10" s="60">
        <f>SUM(C15:C20)</f>
        <v>10199870.459999999</v>
      </c>
      <c r="E10" s="48"/>
    </row>
    <row r="11" spans="1:5" hidden="1" x14ac:dyDescent="0.25">
      <c r="A11" s="28" t="s">
        <v>58</v>
      </c>
      <c r="B11" s="20"/>
      <c r="C11" s="23"/>
    </row>
    <row r="12" spans="1:5" hidden="1" x14ac:dyDescent="0.25">
      <c r="A12" s="28" t="s">
        <v>59</v>
      </c>
      <c r="B12" s="20"/>
      <c r="C12" s="23"/>
    </row>
    <row r="13" spans="1:5" hidden="1" x14ac:dyDescent="0.25">
      <c r="A13" s="28" t="s">
        <v>119</v>
      </c>
      <c r="B13" s="20"/>
      <c r="C13" s="23"/>
    </row>
    <row r="14" spans="1:5" hidden="1" x14ac:dyDescent="0.25">
      <c r="A14" s="28" t="s">
        <v>60</v>
      </c>
      <c r="B14" s="20"/>
      <c r="C14" s="23"/>
    </row>
    <row r="15" spans="1:5" x14ac:dyDescent="0.25">
      <c r="A15" s="28" t="s">
        <v>120</v>
      </c>
      <c r="B15" s="20">
        <v>451.78</v>
      </c>
      <c r="C15" s="23">
        <f>+'Edo. de Actividades'!J17</f>
        <v>1512.6399999999994</v>
      </c>
      <c r="D15" s="48"/>
    </row>
    <row r="16" spans="1:5" hidden="1" x14ac:dyDescent="0.25">
      <c r="A16" s="28" t="s">
        <v>61</v>
      </c>
      <c r="B16" s="20"/>
      <c r="C16" s="23"/>
    </row>
    <row r="17" spans="1:5" x14ac:dyDescent="0.25">
      <c r="A17" s="28" t="s">
        <v>121</v>
      </c>
      <c r="B17" s="20">
        <v>4652309.8</v>
      </c>
      <c r="C17" s="23">
        <f>+'Edo. de Actividades'!J10-'Edo. Sit. Financiera'!$D$10</f>
        <v>1668438.92</v>
      </c>
    </row>
    <row r="18" spans="1:5" ht="38.25" hidden="1" x14ac:dyDescent="0.25">
      <c r="A18" s="28" t="s">
        <v>122</v>
      </c>
      <c r="B18" s="20"/>
      <c r="C18" s="23"/>
    </row>
    <row r="19" spans="1:5" x14ac:dyDescent="0.25">
      <c r="A19" s="28" t="s">
        <v>63</v>
      </c>
      <c r="B19" s="20">
        <v>12062022.75</v>
      </c>
      <c r="C19" s="23">
        <f>+'Edo. de Actividades'!J14-'Edo. Sit. Financiera'!D9+'Edo. Sit. Financiera'!$H$10</f>
        <v>8529918.8999999985</v>
      </c>
      <c r="D19" s="279"/>
      <c r="E19" s="48"/>
    </row>
    <row r="20" spans="1:5" x14ac:dyDescent="0.25">
      <c r="A20" s="28" t="s">
        <v>123</v>
      </c>
      <c r="B20" s="20">
        <v>0</v>
      </c>
      <c r="C20" s="23">
        <v>0</v>
      </c>
      <c r="D20" s="48"/>
      <c r="E20" s="48"/>
    </row>
    <row r="21" spans="1:5" hidden="1" x14ac:dyDescent="0.25">
      <c r="A21" s="28" t="s">
        <v>124</v>
      </c>
      <c r="B21" s="20"/>
      <c r="C21" s="23"/>
    </row>
    <row r="22" spans="1:5" x14ac:dyDescent="0.25">
      <c r="A22" s="28"/>
      <c r="B22" s="20"/>
      <c r="C22" s="23"/>
      <c r="D22" s="48"/>
    </row>
    <row r="23" spans="1:5" x14ac:dyDescent="0.25">
      <c r="A23" s="53" t="s">
        <v>125</v>
      </c>
      <c r="B23" s="21">
        <f>SUM(B24:B31)</f>
        <v>9204215.4499999993</v>
      </c>
      <c r="C23" s="60">
        <f>SUM(C24:C31)</f>
        <v>9826519.9599999972</v>
      </c>
    </row>
    <row r="24" spans="1:5" x14ac:dyDescent="0.25">
      <c r="A24" s="28" t="s">
        <v>68</v>
      </c>
      <c r="B24" s="20">
        <v>6232087.3399999999</v>
      </c>
      <c r="C24" s="23">
        <f>+'Edo. de Actividades'!$J$23</f>
        <v>6135208.7599999979</v>
      </c>
      <c r="D24" s="304"/>
    </row>
    <row r="25" spans="1:5" x14ac:dyDescent="0.25">
      <c r="A25" s="28" t="s">
        <v>69</v>
      </c>
      <c r="B25" s="20">
        <v>405643.14</v>
      </c>
      <c r="C25" s="23">
        <f>+'Edo. de Actividades'!$J$24</f>
        <v>623060.74000000022</v>
      </c>
    </row>
    <row r="26" spans="1:5" x14ac:dyDescent="0.25">
      <c r="A26" s="28" t="s">
        <v>70</v>
      </c>
      <c r="B26" s="20">
        <v>1769371.97</v>
      </c>
      <c r="C26" s="23">
        <f>+'Edo. de Actividades'!$J$25+'Edo. Sit. Financiera'!D11+'Edo. Sit. Financiera'!D22</f>
        <v>2718152.46</v>
      </c>
      <c r="D26" s="1">
        <v>1471369.04</v>
      </c>
    </row>
    <row r="27" spans="1:5" hidden="1" x14ac:dyDescent="0.25">
      <c r="A27" s="28" t="s">
        <v>72</v>
      </c>
      <c r="B27" s="20"/>
      <c r="C27" s="23"/>
    </row>
    <row r="28" spans="1:5" hidden="1" x14ac:dyDescent="0.25">
      <c r="A28" s="28" t="s">
        <v>126</v>
      </c>
      <c r="B28" s="20"/>
      <c r="C28" s="23"/>
    </row>
    <row r="29" spans="1:5" hidden="1" x14ac:dyDescent="0.25">
      <c r="A29" s="28" t="s">
        <v>74</v>
      </c>
      <c r="B29" s="20"/>
      <c r="C29" s="23"/>
    </row>
    <row r="30" spans="1:5" x14ac:dyDescent="0.25">
      <c r="A30" s="28" t="s">
        <v>75</v>
      </c>
      <c r="B30" s="20">
        <v>764709</v>
      </c>
      <c r="C30" s="23">
        <f>+'Edo. de Actividades'!$J$30</f>
        <v>320294</v>
      </c>
      <c r="D30" s="48">
        <f>+D26-C26</f>
        <v>-1246783.42</v>
      </c>
    </row>
    <row r="31" spans="1:5" x14ac:dyDescent="0.25">
      <c r="A31" s="28" t="s">
        <v>76</v>
      </c>
      <c r="B31" s="20">
        <v>32404</v>
      </c>
      <c r="C31" s="23">
        <f>+'Edo. de Actividades'!$J$31</f>
        <v>29804</v>
      </c>
    </row>
    <row r="32" spans="1:5" ht="25.5" hidden="1" x14ac:dyDescent="0.25">
      <c r="A32" s="28" t="s">
        <v>77</v>
      </c>
      <c r="B32" s="20"/>
      <c r="C32" s="23"/>
    </row>
    <row r="33" spans="1:4" hidden="1" x14ac:dyDescent="0.25">
      <c r="A33" s="28" t="s">
        <v>78</v>
      </c>
      <c r="B33" s="20"/>
      <c r="C33" s="23"/>
    </row>
    <row r="34" spans="1:4" hidden="1" x14ac:dyDescent="0.25">
      <c r="A34" s="28" t="s">
        <v>79</v>
      </c>
      <c r="B34" s="20"/>
      <c r="C34" s="23"/>
    </row>
    <row r="35" spans="1:4" hidden="1" x14ac:dyDescent="0.25">
      <c r="A35" s="28" t="s">
        <v>80</v>
      </c>
      <c r="B35" s="20"/>
      <c r="C35" s="23"/>
    </row>
    <row r="36" spans="1:4" hidden="1" x14ac:dyDescent="0.25">
      <c r="A36" s="28" t="s">
        <v>81</v>
      </c>
      <c r="B36" s="20"/>
      <c r="C36" s="23"/>
    </row>
    <row r="37" spans="1:4" hidden="1" x14ac:dyDescent="0.25">
      <c r="A37" s="28" t="s">
        <v>43</v>
      </c>
      <c r="B37" s="20"/>
      <c r="C37" s="23"/>
    </row>
    <row r="38" spans="1:4" hidden="1" x14ac:dyDescent="0.25">
      <c r="A38" s="28" t="s">
        <v>82</v>
      </c>
      <c r="B38" s="20"/>
      <c r="C38" s="23"/>
    </row>
    <row r="39" spans="1:4" hidden="1" x14ac:dyDescent="0.25">
      <c r="A39" s="28" t="s">
        <v>127</v>
      </c>
      <c r="B39" s="20"/>
      <c r="C39" s="23"/>
    </row>
    <row r="40" spans="1:4" x14ac:dyDescent="0.25">
      <c r="A40" s="54" t="s">
        <v>128</v>
      </c>
      <c r="B40" s="21">
        <f>+B10-B23</f>
        <v>7510568.8800000008</v>
      </c>
      <c r="C40" s="60">
        <f>+C10-C23</f>
        <v>373350.50000000186</v>
      </c>
      <c r="D40" s="48"/>
    </row>
    <row r="41" spans="1:4" x14ac:dyDescent="0.25">
      <c r="A41" s="52"/>
      <c r="B41" s="20"/>
      <c r="C41" s="23"/>
    </row>
    <row r="42" spans="1:4" x14ac:dyDescent="0.25">
      <c r="A42" s="53" t="s">
        <v>129</v>
      </c>
      <c r="B42" s="20"/>
      <c r="C42" s="23"/>
    </row>
    <row r="43" spans="1:4" hidden="1" x14ac:dyDescent="0.25">
      <c r="A43" s="53" t="s">
        <v>118</v>
      </c>
      <c r="B43" s="20"/>
      <c r="C43" s="23"/>
    </row>
    <row r="44" spans="1:4" ht="25.5" hidden="1" x14ac:dyDescent="0.25">
      <c r="A44" s="28" t="s">
        <v>27</v>
      </c>
      <c r="B44" s="20"/>
      <c r="C44" s="23"/>
    </row>
    <row r="45" spans="1:4" hidden="1" x14ac:dyDescent="0.25">
      <c r="A45" s="28" t="s">
        <v>29</v>
      </c>
      <c r="B45" s="20"/>
      <c r="C45" s="23"/>
    </row>
    <row r="46" spans="1:4" hidden="1" x14ac:dyDescent="0.25">
      <c r="A46" s="28" t="s">
        <v>130</v>
      </c>
      <c r="B46" s="20"/>
      <c r="C46" s="23"/>
    </row>
    <row r="47" spans="1:4" x14ac:dyDescent="0.25">
      <c r="A47" s="53" t="s">
        <v>125</v>
      </c>
      <c r="B47" s="20"/>
      <c r="C47" s="23"/>
    </row>
    <row r="48" spans="1:4" ht="25.5" hidden="1" x14ac:dyDescent="0.25">
      <c r="A48" s="28" t="s">
        <v>27</v>
      </c>
      <c r="B48" s="20"/>
      <c r="C48" s="23"/>
    </row>
    <row r="49" spans="1:6" x14ac:dyDescent="0.25">
      <c r="A49" s="28" t="s">
        <v>29</v>
      </c>
      <c r="B49" s="20">
        <v>2341306.7799999998</v>
      </c>
      <c r="C49" s="23">
        <f>+'Edo. Sit. Financiera'!D17+'Edo. Sit. Financiera'!D18+'Edo. Sit. Financiera'!D19+'Edo. Sit. Financiera'!D20</f>
        <v>1093141.1400000006</v>
      </c>
    </row>
    <row r="50" spans="1:6" hidden="1" x14ac:dyDescent="0.25">
      <c r="A50" s="28" t="s">
        <v>131</v>
      </c>
      <c r="B50" s="20"/>
      <c r="C50" s="23"/>
    </row>
    <row r="51" spans="1:6" x14ac:dyDescent="0.25">
      <c r="A51" s="53" t="s">
        <v>132</v>
      </c>
      <c r="B51" s="20"/>
      <c r="C51" s="23"/>
    </row>
    <row r="52" spans="1:6" x14ac:dyDescent="0.25">
      <c r="A52" s="54"/>
      <c r="B52" s="20"/>
      <c r="C52" s="23"/>
      <c r="F52" s="48"/>
    </row>
    <row r="53" spans="1:6" hidden="1" x14ac:dyDescent="0.25">
      <c r="A53" s="54" t="s">
        <v>133</v>
      </c>
      <c r="B53" s="20"/>
      <c r="C53" s="23"/>
    </row>
    <row r="54" spans="1:6" hidden="1" x14ac:dyDescent="0.25">
      <c r="A54" s="54" t="s">
        <v>118</v>
      </c>
      <c r="B54" s="20"/>
      <c r="C54" s="23"/>
    </row>
    <row r="55" spans="1:6" hidden="1" x14ac:dyDescent="0.25">
      <c r="A55" s="28" t="s">
        <v>134</v>
      </c>
      <c r="B55" s="20"/>
      <c r="C55" s="23"/>
    </row>
    <row r="56" spans="1:6" hidden="1" x14ac:dyDescent="0.25">
      <c r="A56" s="28" t="s">
        <v>135</v>
      </c>
      <c r="B56" s="20"/>
      <c r="C56" s="23"/>
    </row>
    <row r="57" spans="1:6" hidden="1" x14ac:dyDescent="0.25">
      <c r="A57" s="28" t="s">
        <v>136</v>
      </c>
      <c r="B57" s="20"/>
      <c r="C57" s="23"/>
    </row>
    <row r="58" spans="1:6" hidden="1" x14ac:dyDescent="0.25">
      <c r="A58" s="28" t="s">
        <v>137</v>
      </c>
      <c r="B58" s="20"/>
      <c r="C58" s="23"/>
    </row>
    <row r="59" spans="1:6" hidden="1" x14ac:dyDescent="0.25">
      <c r="A59" s="54" t="s">
        <v>125</v>
      </c>
      <c r="B59" s="20"/>
      <c r="C59" s="23"/>
    </row>
    <row r="60" spans="1:6" hidden="1" x14ac:dyDescent="0.25">
      <c r="A60" s="28" t="s">
        <v>138</v>
      </c>
      <c r="B60" s="20"/>
      <c r="C60" s="23"/>
    </row>
    <row r="61" spans="1:6" hidden="1" x14ac:dyDescent="0.25">
      <c r="A61" s="28" t="s">
        <v>135</v>
      </c>
      <c r="B61" s="20"/>
      <c r="C61" s="23"/>
    </row>
    <row r="62" spans="1:6" hidden="1" x14ac:dyDescent="0.25">
      <c r="A62" s="28" t="s">
        <v>136</v>
      </c>
      <c r="B62" s="20"/>
      <c r="C62" s="23"/>
    </row>
    <row r="63" spans="1:6" hidden="1" x14ac:dyDescent="0.25">
      <c r="A63" s="28" t="s">
        <v>139</v>
      </c>
      <c r="B63" s="20"/>
      <c r="C63" s="23"/>
    </row>
    <row r="64" spans="1:6" hidden="1" x14ac:dyDescent="0.25">
      <c r="A64" s="54" t="s">
        <v>140</v>
      </c>
      <c r="B64" s="20"/>
      <c r="C64" s="23"/>
    </row>
    <row r="65" spans="1:7" x14ac:dyDescent="0.25">
      <c r="A65" s="54"/>
      <c r="B65" s="20"/>
      <c r="C65" s="23"/>
    </row>
    <row r="66" spans="1:7" ht="25.5" x14ac:dyDescent="0.25">
      <c r="A66" s="54" t="s">
        <v>287</v>
      </c>
      <c r="B66" s="20">
        <f>+B40-B49</f>
        <v>5169262.1000000015</v>
      </c>
      <c r="C66" s="23">
        <f>+C40-C49</f>
        <v>-719790.63999999873</v>
      </c>
    </row>
    <row r="67" spans="1:7" x14ac:dyDescent="0.25">
      <c r="A67" s="53" t="s">
        <v>141</v>
      </c>
      <c r="B67" s="20">
        <v>10266360.699999999</v>
      </c>
      <c r="C67" s="23">
        <f>+B68</f>
        <v>15435622.800000001</v>
      </c>
    </row>
    <row r="68" spans="1:7" ht="15" customHeight="1" thickBot="1" x14ac:dyDescent="0.3">
      <c r="A68" s="55" t="s">
        <v>142</v>
      </c>
      <c r="B68" s="33">
        <f>+B67+B66</f>
        <v>15435622.800000001</v>
      </c>
      <c r="C68" s="24">
        <f>+C67+C66</f>
        <v>14715832.160000002</v>
      </c>
      <c r="D68" s="48"/>
      <c r="F68" s="48"/>
      <c r="G68" s="282"/>
    </row>
    <row r="69" spans="1:7" x14ac:dyDescent="0.25">
      <c r="A69" s="56"/>
      <c r="B69" s="57"/>
      <c r="C69" s="57"/>
      <c r="E69" s="48"/>
    </row>
    <row r="70" spans="1:7" x14ac:dyDescent="0.25">
      <c r="A70" s="56"/>
      <c r="B70" s="57"/>
      <c r="C70" s="57"/>
    </row>
    <row r="71" spans="1:7" x14ac:dyDescent="0.25">
      <c r="A71" s="56"/>
      <c r="B71" s="57"/>
      <c r="C71" s="57"/>
    </row>
    <row r="72" spans="1:7" x14ac:dyDescent="0.25">
      <c r="A72" s="56"/>
      <c r="B72" s="57"/>
      <c r="C72" s="57"/>
    </row>
    <row r="73" spans="1:7" x14ac:dyDescent="0.25">
      <c r="A73" s="56"/>
      <c r="B73" s="58"/>
      <c r="C73" s="58"/>
    </row>
    <row r="74" spans="1:7" x14ac:dyDescent="0.25">
      <c r="A74" s="274"/>
      <c r="B74" s="237"/>
      <c r="C74" s="243"/>
      <c r="E74" s="40"/>
      <c r="F74" s="40"/>
    </row>
    <row r="75" spans="1:7" x14ac:dyDescent="0.25">
      <c r="A75" s="276"/>
      <c r="B75" s="239"/>
      <c r="C75" s="243"/>
      <c r="E75" s="40"/>
      <c r="F75" s="40"/>
    </row>
    <row r="76" spans="1:7" x14ac:dyDescent="0.25">
      <c r="A76" s="276"/>
      <c r="B76" s="58"/>
      <c r="C76" s="58"/>
    </row>
    <row r="77" spans="1:7" x14ac:dyDescent="0.25">
      <c r="A77" s="56"/>
      <c r="B77" s="58"/>
      <c r="C77" s="58"/>
    </row>
    <row r="78" spans="1:7" x14ac:dyDescent="0.25">
      <c r="A78" s="56"/>
      <c r="B78" s="58"/>
      <c r="C78" s="58"/>
    </row>
    <row r="79" spans="1:7" x14ac:dyDescent="0.25">
      <c r="A79" s="59"/>
      <c r="B79" s="18"/>
      <c r="C79" s="18"/>
    </row>
    <row r="80" spans="1:7" x14ac:dyDescent="0.25">
      <c r="A80" s="59"/>
      <c r="B80" s="18"/>
      <c r="C80" s="18"/>
    </row>
    <row r="81" spans="1:3" x14ac:dyDescent="0.25">
      <c r="A81" s="59"/>
      <c r="B81" s="18"/>
      <c r="C81" s="18"/>
    </row>
    <row r="82" spans="1:3" x14ac:dyDescent="0.25">
      <c r="A82" s="59"/>
      <c r="B82" s="18"/>
      <c r="C82" s="18"/>
    </row>
    <row r="83" spans="1:3" x14ac:dyDescent="0.25">
      <c r="A83" s="59"/>
      <c r="B83" s="18"/>
      <c r="C83" s="18"/>
    </row>
    <row r="84" spans="1:3" x14ac:dyDescent="0.25">
      <c r="A84" s="59"/>
      <c r="B84" s="18"/>
      <c r="C84" s="18"/>
    </row>
    <row r="85" spans="1:3" x14ac:dyDescent="0.25">
      <c r="A85" s="59"/>
      <c r="B85" s="18"/>
      <c r="C85" s="18"/>
    </row>
    <row r="86" spans="1:3" x14ac:dyDescent="0.25">
      <c r="A86" s="59"/>
      <c r="B86" s="18"/>
      <c r="C86" s="18"/>
    </row>
  </sheetData>
  <mergeCells count="3">
    <mergeCell ref="A4:C4"/>
    <mergeCell ref="A5:C5"/>
    <mergeCell ref="A6:C6"/>
  </mergeCells>
  <pageMargins left="0.51181102362204722" right="0.51181102362204722" top="0.74803149606299213" bottom="0.35433070866141736" header="0.31496062992125984" footer="0.31496062992125984"/>
  <pageSetup paperSize="9" scale="90" orientation="landscape" horizontalDpi="300" verticalDpi="300" r:id="rId1"/>
  <headerFooter>
    <oddFooter>&amp;R&amp;14 &amp;"BenguiatGot Bk BT,Negrita"5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G40"/>
  <sheetViews>
    <sheetView workbookViewId="0">
      <selection activeCell="D34" sqref="D34"/>
    </sheetView>
  </sheetViews>
  <sheetFormatPr baseColWidth="10" defaultRowHeight="15.75" x14ac:dyDescent="0.25"/>
  <cols>
    <col min="1" max="1" width="38.5703125" style="1" customWidth="1"/>
    <col min="2" max="2" width="17.42578125" style="1" customWidth="1"/>
    <col min="3" max="3" width="21.140625" style="1" customWidth="1"/>
    <col min="4" max="4" width="18.42578125" style="1" customWidth="1"/>
    <col min="5" max="5" width="22.85546875" style="1" customWidth="1"/>
    <col min="6" max="6" width="18" style="1" customWidth="1"/>
    <col min="7" max="16384" width="11.42578125" style="1"/>
  </cols>
  <sheetData>
    <row r="2" spans="1:6" x14ac:dyDescent="0.25">
      <c r="E2" s="335"/>
      <c r="F2" s="335"/>
    </row>
    <row r="3" spans="1:6" ht="16.5" thickBot="1" x14ac:dyDescent="0.3"/>
    <row r="4" spans="1:6" x14ac:dyDescent="0.25">
      <c r="A4" s="320" t="s">
        <v>174</v>
      </c>
      <c r="B4" s="321"/>
      <c r="C4" s="321"/>
      <c r="D4" s="321"/>
      <c r="E4" s="321"/>
      <c r="F4" s="322"/>
    </row>
    <row r="5" spans="1:6" x14ac:dyDescent="0.25">
      <c r="A5" s="323" t="s">
        <v>276</v>
      </c>
      <c r="B5" s="324"/>
      <c r="C5" s="324"/>
      <c r="D5" s="324"/>
      <c r="E5" s="324"/>
      <c r="F5" s="325"/>
    </row>
    <row r="6" spans="1:6" ht="16.5" thickBot="1" x14ac:dyDescent="0.3">
      <c r="A6" s="323" t="s">
        <v>925</v>
      </c>
      <c r="B6" s="324"/>
      <c r="C6" s="324"/>
      <c r="D6" s="324"/>
      <c r="E6" s="324"/>
      <c r="F6" s="325"/>
    </row>
    <row r="7" spans="1:6" ht="25.5" x14ac:dyDescent="0.25">
      <c r="A7" s="62" t="s">
        <v>100</v>
      </c>
      <c r="B7" s="63" t="s">
        <v>143</v>
      </c>
      <c r="C7" s="64" t="s">
        <v>144</v>
      </c>
      <c r="D7" s="64" t="s">
        <v>145</v>
      </c>
      <c r="E7" s="64" t="s">
        <v>146</v>
      </c>
      <c r="F7" s="19" t="s">
        <v>147</v>
      </c>
    </row>
    <row r="8" spans="1:6" ht="16.5" thickBot="1" x14ac:dyDescent="0.3">
      <c r="A8" s="65"/>
      <c r="B8" s="66">
        <v>1</v>
      </c>
      <c r="C8" s="67" t="s">
        <v>148</v>
      </c>
      <c r="D8" s="67" t="s">
        <v>149</v>
      </c>
      <c r="E8" s="68" t="s">
        <v>150</v>
      </c>
      <c r="F8" s="69" t="s">
        <v>151</v>
      </c>
    </row>
    <row r="9" spans="1:6" x14ac:dyDescent="0.25">
      <c r="A9" s="52"/>
      <c r="B9" s="291"/>
      <c r="C9" s="298"/>
      <c r="D9" s="291"/>
      <c r="E9" s="298"/>
      <c r="F9" s="291"/>
    </row>
    <row r="10" spans="1:6" x14ac:dyDescent="0.25">
      <c r="A10" s="54" t="s">
        <v>1</v>
      </c>
      <c r="B10" s="292"/>
      <c r="C10" s="299"/>
      <c r="D10" s="292"/>
      <c r="E10" s="299"/>
      <c r="F10" s="292"/>
    </row>
    <row r="11" spans="1:6" x14ac:dyDescent="0.25">
      <c r="A11" s="52"/>
      <c r="B11" s="292"/>
      <c r="C11" s="299"/>
      <c r="D11" s="292"/>
      <c r="E11" s="299"/>
      <c r="F11" s="292"/>
    </row>
    <row r="12" spans="1:6" x14ac:dyDescent="0.25">
      <c r="A12" s="72" t="s">
        <v>3</v>
      </c>
      <c r="B12" s="292"/>
      <c r="C12" s="299"/>
      <c r="D12" s="292"/>
      <c r="E12" s="299"/>
      <c r="F12" s="292"/>
    </row>
    <row r="13" spans="1:6" x14ac:dyDescent="0.25">
      <c r="A13" s="28" t="s">
        <v>5</v>
      </c>
      <c r="B13" s="293">
        <v>15435622.799999997</v>
      </c>
      <c r="C13" s="290">
        <v>24742498.93</v>
      </c>
      <c r="D13" s="293">
        <v>25462289.57</v>
      </c>
      <c r="E13" s="290">
        <f>+B13+C13-D13</f>
        <v>14715832.159999996</v>
      </c>
      <c r="F13" s="293">
        <f>+E13-B13</f>
        <v>-719790.6400000006</v>
      </c>
    </row>
    <row r="14" spans="1:6" ht="25.5" x14ac:dyDescent="0.25">
      <c r="A14" s="28" t="s">
        <v>7</v>
      </c>
      <c r="B14" s="293">
        <v>1741712.8700000104</v>
      </c>
      <c r="C14" s="290">
        <v>10743634.52</v>
      </c>
      <c r="D14" s="293">
        <v>10939546.050000001</v>
      </c>
      <c r="E14" s="290">
        <f>+B14+C14-D14</f>
        <v>1545801.3400000092</v>
      </c>
      <c r="F14" s="293">
        <f>+E14-B14</f>
        <v>-195911.53000000119</v>
      </c>
    </row>
    <row r="15" spans="1:6" ht="25.5" x14ac:dyDescent="0.25">
      <c r="A15" s="28" t="s">
        <v>9</v>
      </c>
      <c r="B15" s="293">
        <v>790439.0700000003</v>
      </c>
      <c r="C15" s="290">
        <v>1262350.32</v>
      </c>
      <c r="D15" s="293">
        <v>1612322.24</v>
      </c>
      <c r="E15" s="290">
        <f>+B15+C15-D15</f>
        <v>440467.15000000037</v>
      </c>
      <c r="F15" s="293">
        <f>+E15-B15</f>
        <v>-349971.91999999993</v>
      </c>
    </row>
    <row r="16" spans="1:6" x14ac:dyDescent="0.25">
      <c r="A16" s="28" t="s">
        <v>12</v>
      </c>
      <c r="B16" s="293">
        <v>129414.40999999997</v>
      </c>
      <c r="C16" s="290">
        <v>80401.3</v>
      </c>
      <c r="D16" s="293">
        <v>96022.34</v>
      </c>
      <c r="E16" s="290">
        <f>+B16+C16-D16</f>
        <v>113793.36999999997</v>
      </c>
      <c r="F16" s="293">
        <f>+E16-B16</f>
        <v>-15621.040000000008</v>
      </c>
    </row>
    <row r="17" spans="1:7" ht="25.5" x14ac:dyDescent="0.25">
      <c r="A17" s="28" t="s">
        <v>309</v>
      </c>
      <c r="B17" s="294">
        <v>0</v>
      </c>
      <c r="C17" s="300">
        <v>0</v>
      </c>
      <c r="D17" s="294">
        <v>0</v>
      </c>
      <c r="E17" s="300">
        <f>+B17+C17-D17</f>
        <v>0</v>
      </c>
      <c r="F17" s="294">
        <f>+E17-B17</f>
        <v>0</v>
      </c>
    </row>
    <row r="18" spans="1:7" x14ac:dyDescent="0.25">
      <c r="A18" s="28"/>
      <c r="B18" s="293">
        <v>18097189.15000001</v>
      </c>
      <c r="C18" s="290">
        <f>SUM(C13:C17)</f>
        <v>36828885.07</v>
      </c>
      <c r="D18" s="293">
        <f>SUM(D13:D17)</f>
        <v>38110180.20000001</v>
      </c>
      <c r="E18" s="290">
        <f>SUM(E13:E17)</f>
        <v>16815894.020000007</v>
      </c>
      <c r="F18" s="293">
        <f>SUM(F13:F17)</f>
        <v>-1281295.1300000018</v>
      </c>
    </row>
    <row r="19" spans="1:7" x14ac:dyDescent="0.25">
      <c r="A19" s="28"/>
      <c r="B19" s="293"/>
      <c r="C19" s="290"/>
      <c r="D19" s="293"/>
      <c r="E19" s="290"/>
      <c r="F19" s="293"/>
    </row>
    <row r="20" spans="1:7" x14ac:dyDescent="0.25">
      <c r="A20" s="72" t="s">
        <v>21</v>
      </c>
      <c r="B20" s="293"/>
      <c r="C20" s="290"/>
      <c r="D20" s="293"/>
      <c r="E20" s="290"/>
      <c r="F20" s="293"/>
    </row>
    <row r="21" spans="1:7" ht="25.5" x14ac:dyDescent="0.25">
      <c r="A21" s="28" t="s">
        <v>286</v>
      </c>
      <c r="B21" s="293">
        <v>1.7162165022455156E-9</v>
      </c>
      <c r="C21" s="290">
        <v>0</v>
      </c>
      <c r="D21" s="293">
        <v>0</v>
      </c>
      <c r="E21" s="290">
        <f>+B21+C21-D21</f>
        <v>1.7162165022455156E-9</v>
      </c>
      <c r="F21" s="293">
        <f>+E21-B21</f>
        <v>0</v>
      </c>
    </row>
    <row r="22" spans="1:7" ht="25.5" x14ac:dyDescent="0.25">
      <c r="A22" s="28" t="s">
        <v>27</v>
      </c>
      <c r="B22" s="293">
        <v>222712740.84000003</v>
      </c>
      <c r="C22" s="290">
        <v>0</v>
      </c>
      <c r="D22" s="293">
        <v>0</v>
      </c>
      <c r="E22" s="290">
        <f>+B22+C22-D22</f>
        <v>222712740.84000003</v>
      </c>
      <c r="F22" s="293">
        <f>+E22-B22</f>
        <v>0</v>
      </c>
    </row>
    <row r="23" spans="1:7" x14ac:dyDescent="0.25">
      <c r="A23" s="28" t="s">
        <v>29</v>
      </c>
      <c r="B23" s="293">
        <v>92761566.479999945</v>
      </c>
      <c r="C23" s="290">
        <v>1093141.1399999999</v>
      </c>
      <c r="D23" s="293">
        <v>0</v>
      </c>
      <c r="E23" s="290">
        <f>+B23+C23-D23</f>
        <v>93854707.619999945</v>
      </c>
      <c r="F23" s="293">
        <f>+E23-B23</f>
        <v>1093141.1400000006</v>
      </c>
    </row>
    <row r="24" spans="1:7" x14ac:dyDescent="0.25">
      <c r="A24" s="28" t="s">
        <v>31</v>
      </c>
      <c r="B24" s="293">
        <v>1023682.6</v>
      </c>
      <c r="C24" s="290">
        <v>0</v>
      </c>
      <c r="D24" s="293">
        <v>0</v>
      </c>
      <c r="E24" s="290">
        <f>+B24+C24-D24</f>
        <v>1023682.6</v>
      </c>
      <c r="F24" s="293">
        <f>+E24-B24</f>
        <v>0</v>
      </c>
    </row>
    <row r="25" spans="1:7" ht="25.5" x14ac:dyDescent="0.25">
      <c r="A25" s="28" t="s">
        <v>152</v>
      </c>
      <c r="B25" s="294">
        <v>-11144725.249999996</v>
      </c>
      <c r="C25" s="300">
        <v>0</v>
      </c>
      <c r="D25" s="294">
        <v>520003.73</v>
      </c>
      <c r="E25" s="300">
        <f>+B25+C25-D25</f>
        <v>-11664728.979999997</v>
      </c>
      <c r="F25" s="294">
        <f>+E25-B25</f>
        <v>-520003.73000000045</v>
      </c>
    </row>
    <row r="26" spans="1:7" x14ac:dyDescent="0.25">
      <c r="A26" s="28"/>
      <c r="B26" s="295">
        <v>305353264.67000002</v>
      </c>
      <c r="C26" s="301">
        <f>SUM(C21:C25)</f>
        <v>1093141.1399999999</v>
      </c>
      <c r="D26" s="295">
        <f>SUM(D21:D25)</f>
        <v>520003.73</v>
      </c>
      <c r="E26" s="301">
        <f>SUM(E21:E25)</f>
        <v>305926402.07999998</v>
      </c>
      <c r="F26" s="295">
        <f>SUM(F21:F25)</f>
        <v>573137.41000000015</v>
      </c>
    </row>
    <row r="27" spans="1:7" x14ac:dyDescent="0.25">
      <c r="A27" s="28"/>
      <c r="B27" s="293"/>
      <c r="C27" s="290"/>
      <c r="D27" s="293"/>
      <c r="E27" s="290"/>
      <c r="F27" s="293"/>
    </row>
    <row r="28" spans="1:7" x14ac:dyDescent="0.25">
      <c r="A28" s="72" t="s">
        <v>35</v>
      </c>
      <c r="B28" s="293"/>
      <c r="C28" s="290"/>
      <c r="D28" s="293"/>
      <c r="E28" s="290"/>
      <c r="F28" s="293"/>
    </row>
    <row r="29" spans="1:7" x14ac:dyDescent="0.25">
      <c r="A29" s="28" t="s">
        <v>35</v>
      </c>
      <c r="B29" s="294">
        <v>51865.8</v>
      </c>
      <c r="C29" s="300">
        <v>0</v>
      </c>
      <c r="D29" s="294">
        <v>0</v>
      </c>
      <c r="E29" s="300">
        <f t="shared" ref="E29" si="0">+B29+C29-D29</f>
        <v>51865.8</v>
      </c>
      <c r="F29" s="294">
        <f t="shared" ref="F29" si="1">+E29-B29</f>
        <v>0</v>
      </c>
      <c r="G29" s="48"/>
    </row>
    <row r="30" spans="1:7" x14ac:dyDescent="0.25">
      <c r="A30" s="28"/>
      <c r="B30" s="293">
        <v>51865.8</v>
      </c>
      <c r="C30" s="290">
        <f t="shared" ref="C30:F30" si="2">SUM(C29)</f>
        <v>0</v>
      </c>
      <c r="D30" s="293">
        <f t="shared" si="2"/>
        <v>0</v>
      </c>
      <c r="E30" s="290">
        <f t="shared" si="2"/>
        <v>51865.8</v>
      </c>
      <c r="F30" s="293">
        <f t="shared" si="2"/>
        <v>0</v>
      </c>
    </row>
    <row r="31" spans="1:7" x14ac:dyDescent="0.25">
      <c r="A31" s="28"/>
      <c r="B31" s="293"/>
      <c r="C31" s="290"/>
      <c r="D31" s="293"/>
      <c r="E31" s="290"/>
      <c r="F31" s="293"/>
    </row>
    <row r="32" spans="1:7" ht="16.5" thickBot="1" x14ac:dyDescent="0.3">
      <c r="A32" s="28"/>
      <c r="B32" s="296">
        <v>323502319.62000006</v>
      </c>
      <c r="C32" s="302">
        <f>+C30+C26+C18</f>
        <v>37922026.210000001</v>
      </c>
      <c r="D32" s="296">
        <f>+D30+D26+D18</f>
        <v>38630183.930000007</v>
      </c>
      <c r="E32" s="302">
        <f>+E30+E26+E18</f>
        <v>322794161.89999998</v>
      </c>
      <c r="F32" s="296">
        <f>+F30+F26+F18</f>
        <v>-708157.7200000016</v>
      </c>
    </row>
    <row r="33" spans="1:6" ht="17.25" thickTop="1" thickBot="1" x14ac:dyDescent="0.3">
      <c r="A33" s="73"/>
      <c r="B33" s="297"/>
      <c r="C33" s="303"/>
      <c r="D33" s="297"/>
      <c r="E33" s="303"/>
      <c r="F33" s="297"/>
    </row>
    <row r="34" spans="1:6" x14ac:dyDescent="0.25">
      <c r="A34" s="6"/>
      <c r="B34" s="61"/>
      <c r="C34" s="61"/>
      <c r="D34" s="61"/>
      <c r="E34" s="61"/>
      <c r="F34" s="61"/>
    </row>
    <row r="38" spans="1:6" x14ac:dyDescent="0.25">
      <c r="A38" s="274"/>
      <c r="B38" s="237"/>
      <c r="F38" s="243"/>
    </row>
    <row r="39" spans="1:6" x14ac:dyDescent="0.25">
      <c r="A39" s="276"/>
      <c r="B39" s="239"/>
      <c r="F39" s="243"/>
    </row>
    <row r="40" spans="1:6" x14ac:dyDescent="0.25">
      <c r="A40" s="276"/>
    </row>
  </sheetData>
  <mergeCells count="4">
    <mergeCell ref="E2:F2"/>
    <mergeCell ref="A4:F4"/>
    <mergeCell ref="A5:F5"/>
    <mergeCell ref="A6:F6"/>
  </mergeCells>
  <printOptions horizontalCentered="1"/>
  <pageMargins left="0.51181102362204722" right="0.51181102362204722" top="0.15748031496062992" bottom="0.15748031496062992" header="0.31496062992125984" footer="0.31496062992125984"/>
  <pageSetup scale="88" orientation="landscape" r:id="rId1"/>
  <headerFooter>
    <oddFooter>&amp;R&amp;14 &amp;"BenguiatGot Bk BT,Negrita"6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51"/>
  <sheetViews>
    <sheetView topLeftCell="A31" workbookViewId="0">
      <selection activeCell="A7" sqref="A7"/>
    </sheetView>
  </sheetViews>
  <sheetFormatPr baseColWidth="10" defaultRowHeight="15.75" x14ac:dyDescent="0.25"/>
  <cols>
    <col min="1" max="1" width="42.42578125" style="7" customWidth="1"/>
    <col min="2" max="2" width="18.5703125" style="1" customWidth="1"/>
    <col min="3" max="3" width="17.28515625" style="1" customWidth="1"/>
    <col min="4" max="4" width="24" style="1" customWidth="1"/>
    <col min="5" max="5" width="21.42578125" style="1" customWidth="1"/>
    <col min="6" max="16384" width="11.42578125" style="1"/>
  </cols>
  <sheetData>
    <row r="2" spans="1:5" x14ac:dyDescent="0.25">
      <c r="E2" s="4"/>
    </row>
    <row r="3" spans="1:5" ht="16.5" thickBot="1" x14ac:dyDescent="0.3"/>
    <row r="4" spans="1:5" x14ac:dyDescent="0.25">
      <c r="A4" s="320" t="s">
        <v>174</v>
      </c>
      <c r="B4" s="321"/>
      <c r="C4" s="321"/>
      <c r="D4" s="321"/>
      <c r="E4" s="322"/>
    </row>
    <row r="5" spans="1:5" ht="15.75" customHeight="1" x14ac:dyDescent="0.25">
      <c r="A5" s="323" t="s">
        <v>153</v>
      </c>
      <c r="B5" s="324"/>
      <c r="C5" s="324"/>
      <c r="D5" s="324"/>
      <c r="E5" s="325"/>
    </row>
    <row r="6" spans="1:5" ht="16.5" thickBot="1" x14ac:dyDescent="0.3">
      <c r="A6" s="351" t="s">
        <v>925</v>
      </c>
      <c r="B6" s="352"/>
      <c r="C6" s="352"/>
      <c r="D6" s="352"/>
      <c r="E6" s="353"/>
    </row>
    <row r="7" spans="1:5" ht="47.25" customHeight="1" x14ac:dyDescent="0.25">
      <c r="A7" s="74" t="s">
        <v>154</v>
      </c>
      <c r="B7" s="75" t="s">
        <v>155</v>
      </c>
      <c r="C7" s="76" t="s">
        <v>156</v>
      </c>
      <c r="D7" s="77" t="s">
        <v>157</v>
      </c>
      <c r="E7" s="78" t="s">
        <v>158</v>
      </c>
    </row>
    <row r="8" spans="1:5" x14ac:dyDescent="0.25">
      <c r="A8" s="54" t="s">
        <v>159</v>
      </c>
      <c r="B8" s="70"/>
      <c r="C8" s="70"/>
      <c r="D8" s="70"/>
      <c r="E8" s="71"/>
    </row>
    <row r="9" spans="1:5" x14ac:dyDescent="0.25">
      <c r="A9" s="54"/>
      <c r="B9" s="70"/>
      <c r="C9" s="70"/>
      <c r="D9" s="70"/>
      <c r="E9" s="71"/>
    </row>
    <row r="10" spans="1:5" x14ac:dyDescent="0.25">
      <c r="A10" s="54" t="s">
        <v>160</v>
      </c>
      <c r="B10" s="70"/>
      <c r="C10" s="70"/>
      <c r="D10" s="70"/>
      <c r="E10" s="71"/>
    </row>
    <row r="11" spans="1:5" x14ac:dyDescent="0.25">
      <c r="A11" s="54"/>
      <c r="B11" s="70"/>
      <c r="C11" s="70"/>
      <c r="D11" s="70"/>
      <c r="E11" s="71"/>
    </row>
    <row r="12" spans="1:5" x14ac:dyDescent="0.25">
      <c r="A12" s="54" t="s">
        <v>161</v>
      </c>
      <c r="B12" s="70"/>
      <c r="C12" s="70"/>
      <c r="D12" s="85"/>
      <c r="E12" s="86"/>
    </row>
    <row r="13" spans="1:5" x14ac:dyDescent="0.25">
      <c r="A13" s="28" t="s">
        <v>162</v>
      </c>
      <c r="B13" s="70"/>
      <c r="C13" s="70"/>
      <c r="D13" s="85"/>
      <c r="E13" s="86"/>
    </row>
    <row r="14" spans="1:5" x14ac:dyDescent="0.25">
      <c r="A14" s="28" t="s">
        <v>163</v>
      </c>
      <c r="B14" s="70"/>
      <c r="C14" s="70"/>
      <c r="D14" s="85"/>
      <c r="E14" s="86"/>
    </row>
    <row r="15" spans="1:5" x14ac:dyDescent="0.25">
      <c r="A15" s="28" t="s">
        <v>164</v>
      </c>
      <c r="B15" s="70"/>
      <c r="C15" s="70"/>
      <c r="D15" s="85"/>
      <c r="E15" s="86"/>
    </row>
    <row r="16" spans="1:5" x14ac:dyDescent="0.25">
      <c r="A16" s="52"/>
      <c r="B16" s="70"/>
      <c r="C16" s="70"/>
      <c r="D16" s="85"/>
      <c r="E16" s="86"/>
    </row>
    <row r="17" spans="1:5" x14ac:dyDescent="0.25">
      <c r="A17" s="54" t="s">
        <v>165</v>
      </c>
      <c r="B17" s="70"/>
      <c r="C17" s="70"/>
      <c r="D17" s="85"/>
      <c r="E17" s="86"/>
    </row>
    <row r="18" spans="1:5" ht="25.5" x14ac:dyDescent="0.25">
      <c r="A18" s="28" t="s">
        <v>166</v>
      </c>
      <c r="B18" s="70"/>
      <c r="C18" s="70"/>
      <c r="D18" s="85"/>
      <c r="E18" s="86"/>
    </row>
    <row r="19" spans="1:5" x14ac:dyDescent="0.25">
      <c r="A19" s="28" t="s">
        <v>167</v>
      </c>
      <c r="B19" s="70"/>
      <c r="C19" s="70"/>
      <c r="D19" s="85"/>
      <c r="E19" s="86"/>
    </row>
    <row r="20" spans="1:5" x14ac:dyDescent="0.25">
      <c r="A20" s="28" t="s">
        <v>163</v>
      </c>
      <c r="B20" s="70"/>
      <c r="C20" s="70"/>
      <c r="D20" s="85"/>
      <c r="E20" s="86"/>
    </row>
    <row r="21" spans="1:5" x14ac:dyDescent="0.25">
      <c r="A21" s="28" t="s">
        <v>164</v>
      </c>
      <c r="B21" s="70"/>
      <c r="C21" s="70"/>
      <c r="D21" s="85"/>
      <c r="E21" s="86"/>
    </row>
    <row r="22" spans="1:5" x14ac:dyDescent="0.25">
      <c r="A22" s="52"/>
      <c r="B22" s="70"/>
      <c r="C22" s="70"/>
      <c r="D22" s="85"/>
      <c r="E22" s="86"/>
    </row>
    <row r="23" spans="1:5" x14ac:dyDescent="0.25">
      <c r="A23" s="52" t="s">
        <v>168</v>
      </c>
      <c r="B23" s="70"/>
      <c r="C23" s="70"/>
      <c r="D23" s="85"/>
      <c r="E23" s="86"/>
    </row>
    <row r="24" spans="1:5" x14ac:dyDescent="0.25">
      <c r="A24" s="52"/>
      <c r="B24" s="70"/>
      <c r="C24" s="70"/>
      <c r="D24" s="85"/>
      <c r="E24" s="86"/>
    </row>
    <row r="25" spans="1:5" x14ac:dyDescent="0.25">
      <c r="A25" s="54" t="s">
        <v>169</v>
      </c>
      <c r="B25" s="70"/>
      <c r="C25" s="70"/>
      <c r="D25" s="85"/>
      <c r="E25" s="86"/>
    </row>
    <row r="26" spans="1:5" x14ac:dyDescent="0.25">
      <c r="A26" s="54" t="s">
        <v>161</v>
      </c>
      <c r="B26" s="70"/>
      <c r="C26" s="70"/>
      <c r="D26" s="85"/>
      <c r="E26" s="86"/>
    </row>
    <row r="27" spans="1:5" x14ac:dyDescent="0.25">
      <c r="A27" s="28" t="s">
        <v>162</v>
      </c>
      <c r="B27" s="70"/>
      <c r="C27" s="70"/>
      <c r="D27" s="85"/>
      <c r="E27" s="86"/>
    </row>
    <row r="28" spans="1:5" x14ac:dyDescent="0.25">
      <c r="A28" s="28" t="s">
        <v>163</v>
      </c>
      <c r="B28" s="70"/>
      <c r="C28" s="70"/>
      <c r="D28" s="85"/>
      <c r="E28" s="86"/>
    </row>
    <row r="29" spans="1:5" x14ac:dyDescent="0.25">
      <c r="A29" s="28" t="s">
        <v>164</v>
      </c>
      <c r="B29" s="70"/>
      <c r="C29" s="70"/>
      <c r="D29" s="85"/>
      <c r="E29" s="86"/>
    </row>
    <row r="30" spans="1:5" x14ac:dyDescent="0.25">
      <c r="A30" s="79"/>
      <c r="B30" s="70"/>
      <c r="C30" s="70"/>
      <c r="D30" s="85"/>
      <c r="E30" s="86"/>
    </row>
    <row r="31" spans="1:5" x14ac:dyDescent="0.25">
      <c r="A31" s="80" t="s">
        <v>165</v>
      </c>
      <c r="B31" s="70"/>
      <c r="C31" s="70"/>
      <c r="D31" s="85"/>
      <c r="E31" s="86"/>
    </row>
    <row r="32" spans="1:5" x14ac:dyDescent="0.25">
      <c r="A32" s="28" t="s">
        <v>170</v>
      </c>
      <c r="B32" s="70"/>
      <c r="C32" s="70"/>
      <c r="D32" s="85"/>
      <c r="E32" s="86"/>
    </row>
    <row r="33" spans="1:5" x14ac:dyDescent="0.25">
      <c r="A33" s="28" t="s">
        <v>167</v>
      </c>
      <c r="B33" s="70"/>
      <c r="C33" s="70"/>
      <c r="D33" s="85"/>
      <c r="E33" s="86"/>
    </row>
    <row r="34" spans="1:5" x14ac:dyDescent="0.25">
      <c r="A34" s="28" t="s">
        <v>163</v>
      </c>
      <c r="B34" s="70"/>
      <c r="C34" s="70"/>
      <c r="D34" s="85"/>
      <c r="E34" s="86"/>
    </row>
    <row r="35" spans="1:5" x14ac:dyDescent="0.25">
      <c r="A35" s="28" t="s">
        <v>164</v>
      </c>
      <c r="B35" s="70"/>
      <c r="C35" s="70"/>
      <c r="D35" s="85"/>
      <c r="E35" s="86"/>
    </row>
    <row r="36" spans="1:5" x14ac:dyDescent="0.25">
      <c r="A36" s="79"/>
      <c r="B36" s="70"/>
      <c r="C36" s="70"/>
      <c r="D36" s="85"/>
      <c r="E36" s="86"/>
    </row>
    <row r="37" spans="1:5" x14ac:dyDescent="0.25">
      <c r="A37" s="28" t="s">
        <v>171</v>
      </c>
      <c r="B37" s="70"/>
      <c r="C37" s="70"/>
      <c r="D37" s="85"/>
      <c r="E37" s="86"/>
    </row>
    <row r="38" spans="1:5" x14ac:dyDescent="0.25">
      <c r="A38" s="79"/>
      <c r="B38" s="70"/>
      <c r="C38" s="70"/>
      <c r="D38" s="85"/>
      <c r="E38" s="86"/>
    </row>
    <row r="39" spans="1:5" x14ac:dyDescent="0.25">
      <c r="A39" s="80" t="s">
        <v>172</v>
      </c>
      <c r="B39" s="70"/>
      <c r="C39" s="70"/>
      <c r="D39" s="85"/>
      <c r="E39" s="86"/>
    </row>
    <row r="40" spans="1:5" x14ac:dyDescent="0.25">
      <c r="A40" s="79"/>
      <c r="B40" s="70"/>
      <c r="C40" s="70"/>
      <c r="D40" s="85"/>
      <c r="E40" s="86"/>
    </row>
    <row r="41" spans="1:5" x14ac:dyDescent="0.25">
      <c r="A41" s="80" t="s">
        <v>173</v>
      </c>
      <c r="B41" s="70"/>
      <c r="C41" s="70"/>
      <c r="D41" s="85"/>
      <c r="E41" s="86"/>
    </row>
    <row r="42" spans="1:5" ht="16.5" thickBot="1" x14ac:dyDescent="0.3">
      <c r="A42" s="81"/>
      <c r="B42" s="82"/>
      <c r="C42" s="82"/>
      <c r="D42" s="82"/>
      <c r="E42" s="83"/>
    </row>
    <row r="43" spans="1:5" x14ac:dyDescent="0.25">
      <c r="A43" s="84"/>
      <c r="B43" s="18"/>
      <c r="C43" s="18"/>
      <c r="D43" s="18"/>
      <c r="E43" s="18"/>
    </row>
    <row r="44" spans="1:5" x14ac:dyDescent="0.25">
      <c r="A44" s="84"/>
      <c r="B44" s="18"/>
      <c r="C44" s="18"/>
      <c r="D44" s="18"/>
      <c r="E44" s="18"/>
    </row>
    <row r="45" spans="1:5" x14ac:dyDescent="0.25">
      <c r="A45" s="84"/>
      <c r="B45" s="18"/>
      <c r="C45" s="18"/>
      <c r="D45" s="18"/>
      <c r="E45" s="18"/>
    </row>
    <row r="49" spans="1:5" x14ac:dyDescent="0.25">
      <c r="A49" s="274"/>
      <c r="B49" s="237"/>
      <c r="E49" s="243"/>
    </row>
    <row r="50" spans="1:5" x14ac:dyDescent="0.25">
      <c r="A50" s="276"/>
      <c r="B50" s="239"/>
      <c r="E50" s="243"/>
    </row>
    <row r="51" spans="1:5" x14ac:dyDescent="0.25">
      <c r="A51" s="276"/>
    </row>
  </sheetData>
  <mergeCells count="3">
    <mergeCell ref="A4:E4"/>
    <mergeCell ref="A5:E5"/>
    <mergeCell ref="A6:E6"/>
  </mergeCells>
  <pageMargins left="0.70866141732283472" right="0.31496062992125984" top="0.74803149606299213" bottom="0.74803149606299213" header="0.31496062992125984" footer="0.31496062992125984"/>
  <pageSetup scale="75" orientation="portrait" r:id="rId1"/>
  <headerFooter>
    <oddFooter>&amp;R&amp;"BenguiatGot Bk BT,Negrita"&amp;14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G971"/>
  <sheetViews>
    <sheetView showGridLines="0" topLeftCell="A857" zoomScaleNormal="100" workbookViewId="0">
      <selection activeCell="A879" sqref="A879"/>
    </sheetView>
  </sheetViews>
  <sheetFormatPr baseColWidth="10" defaultRowHeight="12.75" x14ac:dyDescent="0.2"/>
  <cols>
    <col min="1" max="1" width="55.140625" style="87" customWidth="1"/>
    <col min="2" max="2" width="18.85546875" style="114" customWidth="1"/>
    <col min="3" max="3" width="18.7109375" style="114" customWidth="1"/>
    <col min="4" max="4" width="18.140625" style="114" customWidth="1"/>
    <col min="5" max="5" width="19" style="114" customWidth="1"/>
    <col min="6" max="6" width="18.85546875" style="114" customWidth="1"/>
    <col min="7" max="7" width="19" style="114" customWidth="1"/>
    <col min="8" max="197" width="11.42578125" style="87"/>
    <col min="198" max="198" width="41" style="87" customWidth="1"/>
    <col min="199" max="200" width="17.7109375" style="87" bestFit="1" customWidth="1"/>
    <col min="201" max="202" width="16.42578125" style="87" bestFit="1" customWidth="1"/>
    <col min="203" max="204" width="17.7109375" style="87" bestFit="1" customWidth="1"/>
    <col min="205" max="453" width="11.42578125" style="87"/>
    <col min="454" max="454" width="41" style="87" customWidth="1"/>
    <col min="455" max="456" width="17.7109375" style="87" bestFit="1" customWidth="1"/>
    <col min="457" max="458" width="16.42578125" style="87" bestFit="1" customWidth="1"/>
    <col min="459" max="460" width="17.7109375" style="87" bestFit="1" customWidth="1"/>
    <col min="461" max="709" width="11.42578125" style="87"/>
    <col min="710" max="710" width="41" style="87" customWidth="1"/>
    <col min="711" max="712" width="17.7109375" style="87" bestFit="1" customWidth="1"/>
    <col min="713" max="714" width="16.42578125" style="87" bestFit="1" customWidth="1"/>
    <col min="715" max="716" width="17.7109375" style="87" bestFit="1" customWidth="1"/>
    <col min="717" max="965" width="11.42578125" style="87"/>
    <col min="966" max="966" width="41" style="87" customWidth="1"/>
    <col min="967" max="968" width="17.7109375" style="87" bestFit="1" customWidth="1"/>
    <col min="969" max="970" width="16.42578125" style="87" bestFit="1" customWidth="1"/>
    <col min="971" max="972" width="17.7109375" style="87" bestFit="1" customWidth="1"/>
    <col min="973" max="1221" width="11.42578125" style="87"/>
    <col min="1222" max="1222" width="41" style="87" customWidth="1"/>
    <col min="1223" max="1224" width="17.7109375" style="87" bestFit="1" customWidth="1"/>
    <col min="1225" max="1226" width="16.42578125" style="87" bestFit="1" customWidth="1"/>
    <col min="1227" max="1228" width="17.7109375" style="87" bestFit="1" customWidth="1"/>
    <col min="1229" max="1477" width="11.42578125" style="87"/>
    <col min="1478" max="1478" width="41" style="87" customWidth="1"/>
    <col min="1479" max="1480" width="17.7109375" style="87" bestFit="1" customWidth="1"/>
    <col min="1481" max="1482" width="16.42578125" style="87" bestFit="1" customWidth="1"/>
    <col min="1483" max="1484" width="17.7109375" style="87" bestFit="1" customWidth="1"/>
    <col min="1485" max="1733" width="11.42578125" style="87"/>
    <col min="1734" max="1734" width="41" style="87" customWidth="1"/>
    <col min="1735" max="1736" width="17.7109375" style="87" bestFit="1" customWidth="1"/>
    <col min="1737" max="1738" width="16.42578125" style="87" bestFit="1" customWidth="1"/>
    <col min="1739" max="1740" width="17.7109375" style="87" bestFit="1" customWidth="1"/>
    <col min="1741" max="1989" width="11.42578125" style="87"/>
    <col min="1990" max="1990" width="41" style="87" customWidth="1"/>
    <col min="1991" max="1992" width="17.7109375" style="87" bestFit="1" customWidth="1"/>
    <col min="1993" max="1994" width="16.42578125" style="87" bestFit="1" customWidth="1"/>
    <col min="1995" max="1996" width="17.7109375" style="87" bestFit="1" customWidth="1"/>
    <col min="1997" max="2245" width="11.42578125" style="87"/>
    <col min="2246" max="2246" width="41" style="87" customWidth="1"/>
    <col min="2247" max="2248" width="17.7109375" style="87" bestFit="1" customWidth="1"/>
    <col min="2249" max="2250" width="16.42578125" style="87" bestFit="1" customWidth="1"/>
    <col min="2251" max="2252" width="17.7109375" style="87" bestFit="1" customWidth="1"/>
    <col min="2253" max="2501" width="11.42578125" style="87"/>
    <col min="2502" max="2502" width="41" style="87" customWidth="1"/>
    <col min="2503" max="2504" width="17.7109375" style="87" bestFit="1" customWidth="1"/>
    <col min="2505" max="2506" width="16.42578125" style="87" bestFit="1" customWidth="1"/>
    <col min="2507" max="2508" width="17.7109375" style="87" bestFit="1" customWidth="1"/>
    <col min="2509" max="2757" width="11.42578125" style="87"/>
    <col min="2758" max="2758" width="41" style="87" customWidth="1"/>
    <col min="2759" max="2760" width="17.7109375" style="87" bestFit="1" customWidth="1"/>
    <col min="2761" max="2762" width="16.42578125" style="87" bestFit="1" customWidth="1"/>
    <col min="2763" max="2764" width="17.7109375" style="87" bestFit="1" customWidth="1"/>
    <col min="2765" max="3013" width="11.42578125" style="87"/>
    <col min="3014" max="3014" width="41" style="87" customWidth="1"/>
    <col min="3015" max="3016" width="17.7109375" style="87" bestFit="1" customWidth="1"/>
    <col min="3017" max="3018" width="16.42578125" style="87" bestFit="1" customWidth="1"/>
    <col min="3019" max="3020" width="17.7109375" style="87" bestFit="1" customWidth="1"/>
    <col min="3021" max="3269" width="11.42578125" style="87"/>
    <col min="3270" max="3270" width="41" style="87" customWidth="1"/>
    <col min="3271" max="3272" width="17.7109375" style="87" bestFit="1" customWidth="1"/>
    <col min="3273" max="3274" width="16.42578125" style="87" bestFit="1" customWidth="1"/>
    <col min="3275" max="3276" width="17.7109375" style="87" bestFit="1" customWidth="1"/>
    <col min="3277" max="3525" width="11.42578125" style="87"/>
    <col min="3526" max="3526" width="41" style="87" customWidth="1"/>
    <col min="3527" max="3528" width="17.7109375" style="87" bestFit="1" customWidth="1"/>
    <col min="3529" max="3530" width="16.42578125" style="87" bestFit="1" customWidth="1"/>
    <col min="3531" max="3532" width="17.7109375" style="87" bestFit="1" customWidth="1"/>
    <col min="3533" max="3781" width="11.42578125" style="87"/>
    <col min="3782" max="3782" width="41" style="87" customWidth="1"/>
    <col min="3783" max="3784" width="17.7109375" style="87" bestFit="1" customWidth="1"/>
    <col min="3785" max="3786" width="16.42578125" style="87" bestFit="1" customWidth="1"/>
    <col min="3787" max="3788" width="17.7109375" style="87" bestFit="1" customWidth="1"/>
    <col min="3789" max="4037" width="11.42578125" style="87"/>
    <col min="4038" max="4038" width="41" style="87" customWidth="1"/>
    <col min="4039" max="4040" width="17.7109375" style="87" bestFit="1" customWidth="1"/>
    <col min="4041" max="4042" width="16.42578125" style="87" bestFit="1" customWidth="1"/>
    <col min="4043" max="4044" width="17.7109375" style="87" bestFit="1" customWidth="1"/>
    <col min="4045" max="4293" width="11.42578125" style="87"/>
    <col min="4294" max="4294" width="41" style="87" customWidth="1"/>
    <col min="4295" max="4296" width="17.7109375" style="87" bestFit="1" customWidth="1"/>
    <col min="4297" max="4298" width="16.42578125" style="87" bestFit="1" customWidth="1"/>
    <col min="4299" max="4300" width="17.7109375" style="87" bestFit="1" customWidth="1"/>
    <col min="4301" max="4549" width="11.42578125" style="87"/>
    <col min="4550" max="4550" width="41" style="87" customWidth="1"/>
    <col min="4551" max="4552" width="17.7109375" style="87" bestFit="1" customWidth="1"/>
    <col min="4553" max="4554" width="16.42578125" style="87" bestFit="1" customWidth="1"/>
    <col min="4555" max="4556" width="17.7109375" style="87" bestFit="1" customWidth="1"/>
    <col min="4557" max="4805" width="11.42578125" style="87"/>
    <col min="4806" max="4806" width="41" style="87" customWidth="1"/>
    <col min="4807" max="4808" width="17.7109375" style="87" bestFit="1" customWidth="1"/>
    <col min="4809" max="4810" width="16.42578125" style="87" bestFit="1" customWidth="1"/>
    <col min="4811" max="4812" width="17.7109375" style="87" bestFit="1" customWidth="1"/>
    <col min="4813" max="5061" width="11.42578125" style="87"/>
    <col min="5062" max="5062" width="41" style="87" customWidth="1"/>
    <col min="5063" max="5064" width="17.7109375" style="87" bestFit="1" customWidth="1"/>
    <col min="5065" max="5066" width="16.42578125" style="87" bestFit="1" customWidth="1"/>
    <col min="5067" max="5068" width="17.7109375" style="87" bestFit="1" customWidth="1"/>
    <col min="5069" max="5317" width="11.42578125" style="87"/>
    <col min="5318" max="5318" width="41" style="87" customWidth="1"/>
    <col min="5319" max="5320" width="17.7109375" style="87" bestFit="1" customWidth="1"/>
    <col min="5321" max="5322" width="16.42578125" style="87" bestFit="1" customWidth="1"/>
    <col min="5323" max="5324" width="17.7109375" style="87" bestFit="1" customWidth="1"/>
    <col min="5325" max="5573" width="11.42578125" style="87"/>
    <col min="5574" max="5574" width="41" style="87" customWidth="1"/>
    <col min="5575" max="5576" width="17.7109375" style="87" bestFit="1" customWidth="1"/>
    <col min="5577" max="5578" width="16.42578125" style="87" bestFit="1" customWidth="1"/>
    <col min="5579" max="5580" width="17.7109375" style="87" bestFit="1" customWidth="1"/>
    <col min="5581" max="5829" width="11.42578125" style="87"/>
    <col min="5830" max="5830" width="41" style="87" customWidth="1"/>
    <col min="5831" max="5832" width="17.7109375" style="87" bestFit="1" customWidth="1"/>
    <col min="5833" max="5834" width="16.42578125" style="87" bestFit="1" customWidth="1"/>
    <col min="5835" max="5836" width="17.7109375" style="87" bestFit="1" customWidth="1"/>
    <col min="5837" max="6085" width="11.42578125" style="87"/>
    <col min="6086" max="6086" width="41" style="87" customWidth="1"/>
    <col min="6087" max="6088" width="17.7109375" style="87" bestFit="1" customWidth="1"/>
    <col min="6089" max="6090" width="16.42578125" style="87" bestFit="1" customWidth="1"/>
    <col min="6091" max="6092" width="17.7109375" style="87" bestFit="1" customWidth="1"/>
    <col min="6093" max="6341" width="11.42578125" style="87"/>
    <col min="6342" max="6342" width="41" style="87" customWidth="1"/>
    <col min="6343" max="6344" width="17.7109375" style="87" bestFit="1" customWidth="1"/>
    <col min="6345" max="6346" width="16.42578125" style="87" bestFit="1" customWidth="1"/>
    <col min="6347" max="6348" width="17.7109375" style="87" bestFit="1" customWidth="1"/>
    <col min="6349" max="6597" width="11.42578125" style="87"/>
    <col min="6598" max="6598" width="41" style="87" customWidth="1"/>
    <col min="6599" max="6600" width="17.7109375" style="87" bestFit="1" customWidth="1"/>
    <col min="6601" max="6602" width="16.42578125" style="87" bestFit="1" customWidth="1"/>
    <col min="6603" max="6604" width="17.7109375" style="87" bestFit="1" customWidth="1"/>
    <col min="6605" max="6853" width="11.42578125" style="87"/>
    <col min="6854" max="6854" width="41" style="87" customWidth="1"/>
    <col min="6855" max="6856" width="17.7109375" style="87" bestFit="1" customWidth="1"/>
    <col min="6857" max="6858" width="16.42578125" style="87" bestFit="1" customWidth="1"/>
    <col min="6859" max="6860" width="17.7109375" style="87" bestFit="1" customWidth="1"/>
    <col min="6861" max="7109" width="11.42578125" style="87"/>
    <col min="7110" max="7110" width="41" style="87" customWidth="1"/>
    <col min="7111" max="7112" width="17.7109375" style="87" bestFit="1" customWidth="1"/>
    <col min="7113" max="7114" width="16.42578125" style="87" bestFit="1" customWidth="1"/>
    <col min="7115" max="7116" width="17.7109375" style="87" bestFit="1" customWidth="1"/>
    <col min="7117" max="7365" width="11.42578125" style="87"/>
    <col min="7366" max="7366" width="41" style="87" customWidth="1"/>
    <col min="7367" max="7368" width="17.7109375" style="87" bestFit="1" customWidth="1"/>
    <col min="7369" max="7370" width="16.42578125" style="87" bestFit="1" customWidth="1"/>
    <col min="7371" max="7372" width="17.7109375" style="87" bestFit="1" customWidth="1"/>
    <col min="7373" max="7621" width="11.42578125" style="87"/>
    <col min="7622" max="7622" width="41" style="87" customWidth="1"/>
    <col min="7623" max="7624" width="17.7109375" style="87" bestFit="1" customWidth="1"/>
    <col min="7625" max="7626" width="16.42578125" style="87" bestFit="1" customWidth="1"/>
    <col min="7627" max="7628" width="17.7109375" style="87" bestFit="1" customWidth="1"/>
    <col min="7629" max="7877" width="11.42578125" style="87"/>
    <col min="7878" max="7878" width="41" style="87" customWidth="1"/>
    <col min="7879" max="7880" width="17.7109375" style="87" bestFit="1" customWidth="1"/>
    <col min="7881" max="7882" width="16.42578125" style="87" bestFit="1" customWidth="1"/>
    <col min="7883" max="7884" width="17.7109375" style="87" bestFit="1" customWidth="1"/>
    <col min="7885" max="8133" width="11.42578125" style="87"/>
    <col min="8134" max="8134" width="41" style="87" customWidth="1"/>
    <col min="8135" max="8136" width="17.7109375" style="87" bestFit="1" customWidth="1"/>
    <col min="8137" max="8138" width="16.42578125" style="87" bestFit="1" customWidth="1"/>
    <col min="8139" max="8140" width="17.7109375" style="87" bestFit="1" customWidth="1"/>
    <col min="8141" max="8389" width="11.42578125" style="87"/>
    <col min="8390" max="8390" width="41" style="87" customWidth="1"/>
    <col min="8391" max="8392" width="17.7109375" style="87" bestFit="1" customWidth="1"/>
    <col min="8393" max="8394" width="16.42578125" style="87" bestFit="1" customWidth="1"/>
    <col min="8395" max="8396" width="17.7109375" style="87" bestFit="1" customWidth="1"/>
    <col min="8397" max="8645" width="11.42578125" style="87"/>
    <col min="8646" max="8646" width="41" style="87" customWidth="1"/>
    <col min="8647" max="8648" width="17.7109375" style="87" bestFit="1" customWidth="1"/>
    <col min="8649" max="8650" width="16.42578125" style="87" bestFit="1" customWidth="1"/>
    <col min="8651" max="8652" width="17.7109375" style="87" bestFit="1" customWidth="1"/>
    <col min="8653" max="8901" width="11.42578125" style="87"/>
    <col min="8902" max="8902" width="41" style="87" customWidth="1"/>
    <col min="8903" max="8904" width="17.7109375" style="87" bestFit="1" customWidth="1"/>
    <col min="8905" max="8906" width="16.42578125" style="87" bestFit="1" customWidth="1"/>
    <col min="8907" max="8908" width="17.7109375" style="87" bestFit="1" customWidth="1"/>
    <col min="8909" max="9157" width="11.42578125" style="87"/>
    <col min="9158" max="9158" width="41" style="87" customWidth="1"/>
    <col min="9159" max="9160" width="17.7109375" style="87" bestFit="1" customWidth="1"/>
    <col min="9161" max="9162" width="16.42578125" style="87" bestFit="1" customWidth="1"/>
    <col min="9163" max="9164" width="17.7109375" style="87" bestFit="1" customWidth="1"/>
    <col min="9165" max="9413" width="11.42578125" style="87"/>
    <col min="9414" max="9414" width="41" style="87" customWidth="1"/>
    <col min="9415" max="9416" width="17.7109375" style="87" bestFit="1" customWidth="1"/>
    <col min="9417" max="9418" width="16.42578125" style="87" bestFit="1" customWidth="1"/>
    <col min="9419" max="9420" width="17.7109375" style="87" bestFit="1" customWidth="1"/>
    <col min="9421" max="9669" width="11.42578125" style="87"/>
    <col min="9670" max="9670" width="41" style="87" customWidth="1"/>
    <col min="9671" max="9672" width="17.7109375" style="87" bestFit="1" customWidth="1"/>
    <col min="9673" max="9674" width="16.42578125" style="87" bestFit="1" customWidth="1"/>
    <col min="9675" max="9676" width="17.7109375" style="87" bestFit="1" customWidth="1"/>
    <col min="9677" max="9925" width="11.42578125" style="87"/>
    <col min="9926" max="9926" width="41" style="87" customWidth="1"/>
    <col min="9927" max="9928" width="17.7109375" style="87" bestFit="1" customWidth="1"/>
    <col min="9929" max="9930" width="16.42578125" style="87" bestFit="1" customWidth="1"/>
    <col min="9931" max="9932" width="17.7109375" style="87" bestFit="1" customWidth="1"/>
    <col min="9933" max="10181" width="11.42578125" style="87"/>
    <col min="10182" max="10182" width="41" style="87" customWidth="1"/>
    <col min="10183" max="10184" width="17.7109375" style="87" bestFit="1" customWidth="1"/>
    <col min="10185" max="10186" width="16.42578125" style="87" bestFit="1" customWidth="1"/>
    <col min="10187" max="10188" width="17.7109375" style="87" bestFit="1" customWidth="1"/>
    <col min="10189" max="10437" width="11.42578125" style="87"/>
    <col min="10438" max="10438" width="41" style="87" customWidth="1"/>
    <col min="10439" max="10440" width="17.7109375" style="87" bestFit="1" customWidth="1"/>
    <col min="10441" max="10442" width="16.42578125" style="87" bestFit="1" customWidth="1"/>
    <col min="10443" max="10444" width="17.7109375" style="87" bestFit="1" customWidth="1"/>
    <col min="10445" max="10693" width="11.42578125" style="87"/>
    <col min="10694" max="10694" width="41" style="87" customWidth="1"/>
    <col min="10695" max="10696" width="17.7109375" style="87" bestFit="1" customWidth="1"/>
    <col min="10697" max="10698" width="16.42578125" style="87" bestFit="1" customWidth="1"/>
    <col min="10699" max="10700" width="17.7109375" style="87" bestFit="1" customWidth="1"/>
    <col min="10701" max="10949" width="11.42578125" style="87"/>
    <col min="10950" max="10950" width="41" style="87" customWidth="1"/>
    <col min="10951" max="10952" width="17.7109375" style="87" bestFit="1" customWidth="1"/>
    <col min="10953" max="10954" width="16.42578125" style="87" bestFit="1" customWidth="1"/>
    <col min="10955" max="10956" width="17.7109375" style="87" bestFit="1" customWidth="1"/>
    <col min="10957" max="11205" width="11.42578125" style="87"/>
    <col min="11206" max="11206" width="41" style="87" customWidth="1"/>
    <col min="11207" max="11208" width="17.7109375" style="87" bestFit="1" customWidth="1"/>
    <col min="11209" max="11210" width="16.42578125" style="87" bestFit="1" customWidth="1"/>
    <col min="11211" max="11212" width="17.7109375" style="87" bestFit="1" customWidth="1"/>
    <col min="11213" max="11461" width="11.42578125" style="87"/>
    <col min="11462" max="11462" width="41" style="87" customWidth="1"/>
    <col min="11463" max="11464" width="17.7109375" style="87" bestFit="1" customWidth="1"/>
    <col min="11465" max="11466" width="16.42578125" style="87" bestFit="1" customWidth="1"/>
    <col min="11467" max="11468" width="17.7109375" style="87" bestFit="1" customWidth="1"/>
    <col min="11469" max="11717" width="11.42578125" style="87"/>
    <col min="11718" max="11718" width="41" style="87" customWidth="1"/>
    <col min="11719" max="11720" width="17.7109375" style="87" bestFit="1" customWidth="1"/>
    <col min="11721" max="11722" width="16.42578125" style="87" bestFit="1" customWidth="1"/>
    <col min="11723" max="11724" width="17.7109375" style="87" bestFit="1" customWidth="1"/>
    <col min="11725" max="11973" width="11.42578125" style="87"/>
    <col min="11974" max="11974" width="41" style="87" customWidth="1"/>
    <col min="11975" max="11976" width="17.7109375" style="87" bestFit="1" customWidth="1"/>
    <col min="11977" max="11978" width="16.42578125" style="87" bestFit="1" customWidth="1"/>
    <col min="11979" max="11980" width="17.7109375" style="87" bestFit="1" customWidth="1"/>
    <col min="11981" max="12229" width="11.42578125" style="87"/>
    <col min="12230" max="12230" width="41" style="87" customWidth="1"/>
    <col min="12231" max="12232" width="17.7109375" style="87" bestFit="1" customWidth="1"/>
    <col min="12233" max="12234" width="16.42578125" style="87" bestFit="1" customWidth="1"/>
    <col min="12235" max="12236" width="17.7109375" style="87" bestFit="1" customWidth="1"/>
    <col min="12237" max="12485" width="11.42578125" style="87"/>
    <col min="12486" max="12486" width="41" style="87" customWidth="1"/>
    <col min="12487" max="12488" width="17.7109375" style="87" bestFit="1" customWidth="1"/>
    <col min="12489" max="12490" width="16.42578125" style="87" bestFit="1" customWidth="1"/>
    <col min="12491" max="12492" width="17.7109375" style="87" bestFit="1" customWidth="1"/>
    <col min="12493" max="12741" width="11.42578125" style="87"/>
    <col min="12742" max="12742" width="41" style="87" customWidth="1"/>
    <col min="12743" max="12744" width="17.7109375" style="87" bestFit="1" customWidth="1"/>
    <col min="12745" max="12746" width="16.42578125" style="87" bestFit="1" customWidth="1"/>
    <col min="12747" max="12748" width="17.7109375" style="87" bestFit="1" customWidth="1"/>
    <col min="12749" max="12997" width="11.42578125" style="87"/>
    <col min="12998" max="12998" width="41" style="87" customWidth="1"/>
    <col min="12999" max="13000" width="17.7109375" style="87" bestFit="1" customWidth="1"/>
    <col min="13001" max="13002" width="16.42578125" style="87" bestFit="1" customWidth="1"/>
    <col min="13003" max="13004" width="17.7109375" style="87" bestFit="1" customWidth="1"/>
    <col min="13005" max="13253" width="11.42578125" style="87"/>
    <col min="13254" max="13254" width="41" style="87" customWidth="1"/>
    <col min="13255" max="13256" width="17.7109375" style="87" bestFit="1" customWidth="1"/>
    <col min="13257" max="13258" width="16.42578125" style="87" bestFit="1" customWidth="1"/>
    <col min="13259" max="13260" width="17.7109375" style="87" bestFit="1" customWidth="1"/>
    <col min="13261" max="13509" width="11.42578125" style="87"/>
    <col min="13510" max="13510" width="41" style="87" customWidth="1"/>
    <col min="13511" max="13512" width="17.7109375" style="87" bestFit="1" customWidth="1"/>
    <col min="13513" max="13514" width="16.42578125" style="87" bestFit="1" customWidth="1"/>
    <col min="13515" max="13516" width="17.7109375" style="87" bestFit="1" customWidth="1"/>
    <col min="13517" max="13765" width="11.42578125" style="87"/>
    <col min="13766" max="13766" width="41" style="87" customWidth="1"/>
    <col min="13767" max="13768" width="17.7109375" style="87" bestFit="1" customWidth="1"/>
    <col min="13769" max="13770" width="16.42578125" style="87" bestFit="1" customWidth="1"/>
    <col min="13771" max="13772" width="17.7109375" style="87" bestFit="1" customWidth="1"/>
    <col min="13773" max="14021" width="11.42578125" style="87"/>
    <col min="14022" max="14022" width="41" style="87" customWidth="1"/>
    <col min="14023" max="14024" width="17.7109375" style="87" bestFit="1" customWidth="1"/>
    <col min="14025" max="14026" width="16.42578125" style="87" bestFit="1" customWidth="1"/>
    <col min="14027" max="14028" width="17.7109375" style="87" bestFit="1" customWidth="1"/>
    <col min="14029" max="14277" width="11.42578125" style="87"/>
    <col min="14278" max="14278" width="41" style="87" customWidth="1"/>
    <col min="14279" max="14280" width="17.7109375" style="87" bestFit="1" customWidth="1"/>
    <col min="14281" max="14282" width="16.42578125" style="87" bestFit="1" customWidth="1"/>
    <col min="14283" max="14284" width="17.7109375" style="87" bestFit="1" customWidth="1"/>
    <col min="14285" max="14533" width="11.42578125" style="87"/>
    <col min="14534" max="14534" width="41" style="87" customWidth="1"/>
    <col min="14535" max="14536" width="17.7109375" style="87" bestFit="1" customWidth="1"/>
    <col min="14537" max="14538" width="16.42578125" style="87" bestFit="1" customWidth="1"/>
    <col min="14539" max="14540" width="17.7109375" style="87" bestFit="1" customWidth="1"/>
    <col min="14541" max="14789" width="11.42578125" style="87"/>
    <col min="14790" max="14790" width="41" style="87" customWidth="1"/>
    <col min="14791" max="14792" width="17.7109375" style="87" bestFit="1" customWidth="1"/>
    <col min="14793" max="14794" width="16.42578125" style="87" bestFit="1" customWidth="1"/>
    <col min="14795" max="14796" width="17.7109375" style="87" bestFit="1" customWidth="1"/>
    <col min="14797" max="15045" width="11.42578125" style="87"/>
    <col min="15046" max="15046" width="41" style="87" customWidth="1"/>
    <col min="15047" max="15048" width="17.7109375" style="87" bestFit="1" customWidth="1"/>
    <col min="15049" max="15050" width="16.42578125" style="87" bestFit="1" customWidth="1"/>
    <col min="15051" max="15052" width="17.7109375" style="87" bestFit="1" customWidth="1"/>
    <col min="15053" max="15301" width="11.42578125" style="87"/>
    <col min="15302" max="15302" width="41" style="87" customWidth="1"/>
    <col min="15303" max="15304" width="17.7109375" style="87" bestFit="1" customWidth="1"/>
    <col min="15305" max="15306" width="16.42578125" style="87" bestFit="1" customWidth="1"/>
    <col min="15307" max="15308" width="17.7109375" style="87" bestFit="1" customWidth="1"/>
    <col min="15309" max="15557" width="11.42578125" style="87"/>
    <col min="15558" max="15558" width="41" style="87" customWidth="1"/>
    <col min="15559" max="15560" width="17.7109375" style="87" bestFit="1" customWidth="1"/>
    <col min="15561" max="15562" width="16.42578125" style="87" bestFit="1" customWidth="1"/>
    <col min="15563" max="15564" width="17.7109375" style="87" bestFit="1" customWidth="1"/>
    <col min="15565" max="15813" width="11.42578125" style="87"/>
    <col min="15814" max="15814" width="41" style="87" customWidth="1"/>
    <col min="15815" max="15816" width="17.7109375" style="87" bestFit="1" customWidth="1"/>
    <col min="15817" max="15818" width="16.42578125" style="87" bestFit="1" customWidth="1"/>
    <col min="15819" max="15820" width="17.7109375" style="87" bestFit="1" customWidth="1"/>
    <col min="15821" max="16069" width="11.42578125" style="87"/>
    <col min="16070" max="16070" width="41" style="87" customWidth="1"/>
    <col min="16071" max="16072" width="17.7109375" style="87" bestFit="1" customWidth="1"/>
    <col min="16073" max="16074" width="16.42578125" style="87" bestFit="1" customWidth="1"/>
    <col min="16075" max="16076" width="17.7109375" style="87" bestFit="1" customWidth="1"/>
    <col min="16077" max="16384" width="11.42578125" style="87"/>
  </cols>
  <sheetData>
    <row r="1" spans="1:7" x14ac:dyDescent="0.2">
      <c r="A1" s="186" t="s">
        <v>245</v>
      </c>
      <c r="B1" s="187"/>
      <c r="C1" s="187"/>
      <c r="D1" s="187"/>
      <c r="E1" s="187"/>
      <c r="F1" s="187"/>
      <c r="G1" s="187"/>
    </row>
    <row r="2" spans="1:7" x14ac:dyDescent="0.2">
      <c r="A2" s="186" t="s">
        <v>926</v>
      </c>
      <c r="B2" s="187"/>
      <c r="C2" s="187"/>
      <c r="D2" s="187"/>
      <c r="E2" s="187"/>
      <c r="F2" s="187"/>
      <c r="G2" s="187"/>
    </row>
    <row r="3" spans="1:7" x14ac:dyDescent="0.2">
      <c r="A3" s="188"/>
      <c r="B3" s="187"/>
      <c r="C3" s="187"/>
      <c r="D3" s="187"/>
      <c r="E3" s="187"/>
      <c r="F3" s="187"/>
      <c r="G3" s="187"/>
    </row>
    <row r="4" spans="1:7" x14ac:dyDescent="0.2">
      <c r="A4" s="186" t="s">
        <v>246</v>
      </c>
      <c r="B4" s="187"/>
      <c r="C4" s="187"/>
      <c r="D4" s="187"/>
      <c r="E4" s="187"/>
      <c r="F4" s="187"/>
      <c r="G4" s="187"/>
    </row>
    <row r="5" spans="1:7" x14ac:dyDescent="0.2">
      <c r="A5" s="188"/>
      <c r="B5" s="187"/>
      <c r="C5" s="187"/>
      <c r="D5" s="187"/>
      <c r="E5" s="187"/>
      <c r="F5" s="187"/>
      <c r="G5" s="187"/>
    </row>
    <row r="6" spans="1:7" ht="5.25" customHeight="1" thickBot="1" x14ac:dyDescent="0.25"/>
    <row r="7" spans="1:7" s="190" customFormat="1" x14ac:dyDescent="0.2">
      <c r="A7" s="189" t="s">
        <v>179</v>
      </c>
      <c r="B7" s="354" t="s">
        <v>247</v>
      </c>
      <c r="C7" s="355"/>
      <c r="D7" s="354" t="s">
        <v>248</v>
      </c>
      <c r="E7" s="355"/>
      <c r="F7" s="354" t="s">
        <v>249</v>
      </c>
      <c r="G7" s="355"/>
    </row>
    <row r="8" spans="1:7" s="190" customFormat="1" ht="13.5" thickBot="1" x14ac:dyDescent="0.25">
      <c r="A8" s="285"/>
      <c r="B8" s="286" t="s">
        <v>250</v>
      </c>
      <c r="C8" s="287" t="s">
        <v>251</v>
      </c>
      <c r="D8" s="288" t="s">
        <v>252</v>
      </c>
      <c r="E8" s="288" t="s">
        <v>253</v>
      </c>
      <c r="F8" s="286" t="s">
        <v>250</v>
      </c>
      <c r="G8" s="287" t="s">
        <v>251</v>
      </c>
    </row>
    <row r="9" spans="1:7" x14ac:dyDescent="0.2">
      <c r="A9" s="118" t="s">
        <v>1</v>
      </c>
      <c r="B9" s="99">
        <v>323502319.62</v>
      </c>
      <c r="C9" s="99" t="s">
        <v>254</v>
      </c>
      <c r="D9" s="99">
        <v>37922026.210000001</v>
      </c>
      <c r="E9" s="99">
        <v>38630183.93</v>
      </c>
      <c r="F9" s="99">
        <v>322794161.89999998</v>
      </c>
      <c r="G9" s="99" t="s">
        <v>254</v>
      </c>
    </row>
    <row r="10" spans="1:7" x14ac:dyDescent="0.2">
      <c r="A10" s="122" t="s">
        <v>312</v>
      </c>
      <c r="B10" s="102">
        <v>18097189.149999999</v>
      </c>
      <c r="C10" s="102" t="s">
        <v>254</v>
      </c>
      <c r="D10" s="102">
        <v>36828885.07</v>
      </c>
      <c r="E10" s="102">
        <v>38110180.200000003</v>
      </c>
      <c r="F10" s="102">
        <v>16815894.02</v>
      </c>
      <c r="G10" s="102" t="s">
        <v>254</v>
      </c>
    </row>
    <row r="11" spans="1:7" x14ac:dyDescent="0.2">
      <c r="A11" s="122" t="s">
        <v>313</v>
      </c>
      <c r="B11" s="102">
        <v>15435622.800000001</v>
      </c>
      <c r="C11" s="102" t="s">
        <v>254</v>
      </c>
      <c r="D11" s="102">
        <v>24742498.93</v>
      </c>
      <c r="E11" s="102">
        <v>25462289.57</v>
      </c>
      <c r="F11" s="102">
        <v>14715832.16</v>
      </c>
      <c r="G11" s="102" t="s">
        <v>254</v>
      </c>
    </row>
    <row r="12" spans="1:7" x14ac:dyDescent="0.2">
      <c r="A12" s="122" t="s">
        <v>314</v>
      </c>
      <c r="B12" s="102">
        <v>49000</v>
      </c>
      <c r="C12" s="102" t="s">
        <v>254</v>
      </c>
      <c r="D12" s="102">
        <v>9000</v>
      </c>
      <c r="E12" s="102">
        <v>9000</v>
      </c>
      <c r="F12" s="102">
        <v>49000</v>
      </c>
      <c r="G12" s="102" t="s">
        <v>254</v>
      </c>
    </row>
    <row r="13" spans="1:7" x14ac:dyDescent="0.2">
      <c r="A13" s="122" t="s">
        <v>315</v>
      </c>
      <c r="B13" s="102">
        <v>49000</v>
      </c>
      <c r="C13" s="102" t="s">
        <v>254</v>
      </c>
      <c r="D13" s="102">
        <v>9000</v>
      </c>
      <c r="E13" s="102">
        <v>9000</v>
      </c>
      <c r="F13" s="102">
        <v>49000</v>
      </c>
      <c r="G13" s="102" t="s">
        <v>254</v>
      </c>
    </row>
    <row r="14" spans="1:7" x14ac:dyDescent="0.2">
      <c r="A14" s="122" t="s">
        <v>316</v>
      </c>
      <c r="B14" s="102">
        <v>17000</v>
      </c>
      <c r="C14" s="102" t="s">
        <v>254</v>
      </c>
      <c r="D14" s="102">
        <v>0</v>
      </c>
      <c r="E14" s="102">
        <v>0</v>
      </c>
      <c r="F14" s="102">
        <v>17000</v>
      </c>
      <c r="G14" s="102" t="s">
        <v>254</v>
      </c>
    </row>
    <row r="15" spans="1:7" x14ac:dyDescent="0.2">
      <c r="A15" s="122" t="s">
        <v>317</v>
      </c>
      <c r="B15" s="102">
        <v>15000</v>
      </c>
      <c r="C15" s="102" t="s">
        <v>254</v>
      </c>
      <c r="D15" s="102">
        <v>0</v>
      </c>
      <c r="E15" s="102">
        <v>0</v>
      </c>
      <c r="F15" s="102">
        <v>15000</v>
      </c>
      <c r="G15" s="102" t="s">
        <v>254</v>
      </c>
    </row>
    <row r="16" spans="1:7" x14ac:dyDescent="0.2">
      <c r="A16" s="122" t="s">
        <v>318</v>
      </c>
      <c r="B16" s="102">
        <v>9000</v>
      </c>
      <c r="C16" s="102" t="s">
        <v>254</v>
      </c>
      <c r="D16" s="102">
        <v>9000</v>
      </c>
      <c r="E16" s="102">
        <v>9000</v>
      </c>
      <c r="F16" s="102">
        <v>9000</v>
      </c>
      <c r="G16" s="102" t="s">
        <v>254</v>
      </c>
    </row>
    <row r="17" spans="1:7" x14ac:dyDescent="0.2">
      <c r="A17" s="122" t="s">
        <v>319</v>
      </c>
      <c r="B17" s="102">
        <v>8000</v>
      </c>
      <c r="C17" s="102" t="s">
        <v>254</v>
      </c>
      <c r="D17" s="102">
        <v>0</v>
      </c>
      <c r="E17" s="102">
        <v>0</v>
      </c>
      <c r="F17" s="102">
        <v>8000</v>
      </c>
      <c r="G17" s="102" t="s">
        <v>254</v>
      </c>
    </row>
    <row r="18" spans="1:7" x14ac:dyDescent="0.2">
      <c r="A18" s="122" t="s">
        <v>320</v>
      </c>
      <c r="B18" s="102">
        <v>14797561.59</v>
      </c>
      <c r="C18" s="102" t="s">
        <v>254</v>
      </c>
      <c r="D18" s="102">
        <v>24732507.210000001</v>
      </c>
      <c r="E18" s="102">
        <v>25453289.57</v>
      </c>
      <c r="F18" s="102">
        <v>14076779.23</v>
      </c>
      <c r="G18" s="102" t="s">
        <v>254</v>
      </c>
    </row>
    <row r="19" spans="1:7" x14ac:dyDescent="0.2">
      <c r="A19" s="122" t="s">
        <v>321</v>
      </c>
      <c r="B19" s="102">
        <v>14797561.59</v>
      </c>
      <c r="C19" s="102" t="s">
        <v>254</v>
      </c>
      <c r="D19" s="102">
        <v>24732507.210000001</v>
      </c>
      <c r="E19" s="102">
        <v>25453289.57</v>
      </c>
      <c r="F19" s="102">
        <v>14076779.23</v>
      </c>
      <c r="G19" s="102" t="s">
        <v>254</v>
      </c>
    </row>
    <row r="20" spans="1:7" x14ac:dyDescent="0.2">
      <c r="A20" s="122" t="s">
        <v>255</v>
      </c>
      <c r="B20" s="102">
        <v>8494599.7200000007</v>
      </c>
      <c r="C20" s="102" t="s">
        <v>254</v>
      </c>
      <c r="D20" s="102">
        <v>23498712.210000001</v>
      </c>
      <c r="E20" s="102">
        <v>24423273.600000001</v>
      </c>
      <c r="F20" s="102">
        <v>7570038.3300000001</v>
      </c>
      <c r="G20" s="102" t="s">
        <v>254</v>
      </c>
    </row>
    <row r="21" spans="1:7" x14ac:dyDescent="0.2">
      <c r="A21" s="122" t="s">
        <v>256</v>
      </c>
      <c r="B21" s="102">
        <v>5820716.4500000002</v>
      </c>
      <c r="C21" s="102" t="s">
        <v>254</v>
      </c>
      <c r="D21" s="102">
        <v>22589877.800000001</v>
      </c>
      <c r="E21" s="102">
        <v>22417929.149999999</v>
      </c>
      <c r="F21" s="102">
        <v>5992665.0999999996</v>
      </c>
      <c r="G21" s="102" t="s">
        <v>254</v>
      </c>
    </row>
    <row r="22" spans="1:7" x14ac:dyDescent="0.2">
      <c r="A22" s="122" t="s">
        <v>257</v>
      </c>
      <c r="B22" s="102">
        <v>5593.72</v>
      </c>
      <c r="C22" s="102" t="s">
        <v>254</v>
      </c>
      <c r="D22" s="102">
        <v>3721272.12</v>
      </c>
      <c r="E22" s="102">
        <v>3721131.34</v>
      </c>
      <c r="F22" s="102">
        <v>5734.5</v>
      </c>
      <c r="G22" s="102" t="s">
        <v>254</v>
      </c>
    </row>
    <row r="23" spans="1:7" x14ac:dyDescent="0.2">
      <c r="A23" s="122" t="s">
        <v>258</v>
      </c>
      <c r="B23" s="102">
        <v>1113788.6200000001</v>
      </c>
      <c r="C23" s="102" t="s">
        <v>254</v>
      </c>
      <c r="D23" s="102">
        <v>3667163.26</v>
      </c>
      <c r="E23" s="102">
        <v>2681807.2400000002</v>
      </c>
      <c r="F23" s="102">
        <v>2099144.64</v>
      </c>
      <c r="G23" s="102" t="s">
        <v>254</v>
      </c>
    </row>
    <row r="24" spans="1:7" x14ac:dyDescent="0.2">
      <c r="A24" s="122" t="s">
        <v>264</v>
      </c>
      <c r="B24" s="102">
        <v>6011.08</v>
      </c>
      <c r="C24" s="102" t="s">
        <v>254</v>
      </c>
      <c r="D24" s="102">
        <v>5722209.71</v>
      </c>
      <c r="E24" s="102">
        <v>5722209.71</v>
      </c>
      <c r="F24" s="102">
        <v>6011.08</v>
      </c>
      <c r="G24" s="102" t="s">
        <v>254</v>
      </c>
    </row>
    <row r="25" spans="1:7" x14ac:dyDescent="0.2">
      <c r="A25" s="122" t="s">
        <v>706</v>
      </c>
      <c r="B25" s="102">
        <v>4687887.46</v>
      </c>
      <c r="C25" s="102" t="s">
        <v>254</v>
      </c>
      <c r="D25" s="102">
        <v>3722023</v>
      </c>
      <c r="E25" s="102">
        <v>4569022.78</v>
      </c>
      <c r="F25" s="102">
        <v>3840887.68</v>
      </c>
      <c r="G25" s="102" t="s">
        <v>254</v>
      </c>
    </row>
    <row r="26" spans="1:7" x14ac:dyDescent="0.2">
      <c r="A26" s="122" t="s">
        <v>756</v>
      </c>
      <c r="B26" s="102">
        <v>7435.57</v>
      </c>
      <c r="C26" s="102" t="s">
        <v>254</v>
      </c>
      <c r="D26" s="102">
        <v>5757209.71</v>
      </c>
      <c r="E26" s="102">
        <v>5723758.0800000001</v>
      </c>
      <c r="F26" s="102">
        <v>40887.199999999997</v>
      </c>
      <c r="G26" s="102" t="s">
        <v>254</v>
      </c>
    </row>
    <row r="27" spans="1:7" x14ac:dyDescent="0.2">
      <c r="A27" s="122" t="s">
        <v>259</v>
      </c>
      <c r="B27" s="102">
        <v>535026.53</v>
      </c>
      <c r="C27" s="102" t="s">
        <v>254</v>
      </c>
      <c r="D27" s="102">
        <v>231776.91</v>
      </c>
      <c r="E27" s="102">
        <v>725366.7</v>
      </c>
      <c r="F27" s="102">
        <v>41436.74</v>
      </c>
      <c r="G27" s="102" t="s">
        <v>254</v>
      </c>
    </row>
    <row r="28" spans="1:7" x14ac:dyDescent="0.2">
      <c r="A28" s="122" t="s">
        <v>260</v>
      </c>
      <c r="B28" s="102">
        <v>101442.67</v>
      </c>
      <c r="C28" s="102" t="s">
        <v>254</v>
      </c>
      <c r="D28" s="102">
        <v>3.52</v>
      </c>
      <c r="E28" s="102">
        <v>98665.72</v>
      </c>
      <c r="F28" s="102">
        <v>2780.47</v>
      </c>
      <c r="G28" s="102" t="s">
        <v>254</v>
      </c>
    </row>
    <row r="29" spans="1:7" x14ac:dyDescent="0.2">
      <c r="A29" s="122" t="s">
        <v>261</v>
      </c>
      <c r="B29" s="102">
        <v>314770.64</v>
      </c>
      <c r="C29" s="102" t="s">
        <v>254</v>
      </c>
      <c r="D29" s="102">
        <v>223448.39</v>
      </c>
      <c r="E29" s="102">
        <v>506633.7</v>
      </c>
      <c r="F29" s="102">
        <v>31585.33</v>
      </c>
      <c r="G29" s="102" t="s">
        <v>254</v>
      </c>
    </row>
    <row r="30" spans="1:7" x14ac:dyDescent="0.2">
      <c r="A30" s="122" t="s">
        <v>262</v>
      </c>
      <c r="B30" s="102">
        <v>118813.22</v>
      </c>
      <c r="C30" s="102" t="s">
        <v>254</v>
      </c>
      <c r="D30" s="102">
        <v>8325</v>
      </c>
      <c r="E30" s="102">
        <v>120067.28</v>
      </c>
      <c r="F30" s="102">
        <v>7070.94</v>
      </c>
      <c r="G30" s="102" t="s">
        <v>254</v>
      </c>
    </row>
    <row r="31" spans="1:7" x14ac:dyDescent="0.2">
      <c r="A31" s="122" t="s">
        <v>310</v>
      </c>
      <c r="B31" s="102">
        <v>2138856.7400000002</v>
      </c>
      <c r="C31" s="102" t="s">
        <v>254</v>
      </c>
      <c r="D31" s="102">
        <v>677057.5</v>
      </c>
      <c r="E31" s="102">
        <v>1279977.75</v>
      </c>
      <c r="F31" s="102">
        <v>1535936.49</v>
      </c>
      <c r="G31" s="102" t="s">
        <v>254</v>
      </c>
    </row>
    <row r="32" spans="1:7" x14ac:dyDescent="0.2">
      <c r="A32" s="122" t="s">
        <v>322</v>
      </c>
      <c r="B32" s="102">
        <v>2138856.7400000002</v>
      </c>
      <c r="C32" s="102" t="s">
        <v>254</v>
      </c>
      <c r="D32" s="102">
        <v>677057.5</v>
      </c>
      <c r="E32" s="102">
        <v>1279977.75</v>
      </c>
      <c r="F32" s="102">
        <v>1535936.49</v>
      </c>
      <c r="G32" s="102" t="s">
        <v>254</v>
      </c>
    </row>
    <row r="33" spans="1:7" x14ac:dyDescent="0.2">
      <c r="A33" s="122" t="s">
        <v>323</v>
      </c>
      <c r="B33" s="102">
        <v>6302961.8700000001</v>
      </c>
      <c r="C33" s="102" t="s">
        <v>254</v>
      </c>
      <c r="D33" s="102">
        <v>1233795</v>
      </c>
      <c r="E33" s="102">
        <v>1030015.97</v>
      </c>
      <c r="F33" s="102">
        <v>6506740.9000000004</v>
      </c>
      <c r="G33" s="102" t="s">
        <v>254</v>
      </c>
    </row>
    <row r="34" spans="1:7" x14ac:dyDescent="0.2">
      <c r="A34" s="122" t="s">
        <v>256</v>
      </c>
      <c r="B34" s="102">
        <v>3290572.15</v>
      </c>
      <c r="C34" s="102" t="s">
        <v>254</v>
      </c>
      <c r="D34" s="102">
        <v>4157.08</v>
      </c>
      <c r="E34" s="102">
        <v>1013384.04</v>
      </c>
      <c r="F34" s="102">
        <v>2281345.19</v>
      </c>
      <c r="G34" s="102" t="s">
        <v>254</v>
      </c>
    </row>
    <row r="35" spans="1:7" x14ac:dyDescent="0.2">
      <c r="A35" s="122" t="s">
        <v>263</v>
      </c>
      <c r="B35" s="102">
        <v>727377.85</v>
      </c>
      <c r="C35" s="102" t="s">
        <v>254</v>
      </c>
      <c r="D35" s="102">
        <v>4157.08</v>
      </c>
      <c r="E35" s="102">
        <v>26271.62</v>
      </c>
      <c r="F35" s="102">
        <v>705263.31</v>
      </c>
      <c r="G35" s="102" t="s">
        <v>254</v>
      </c>
    </row>
    <row r="36" spans="1:7" x14ac:dyDescent="0.2">
      <c r="A36" s="122" t="s">
        <v>641</v>
      </c>
      <c r="B36" s="102">
        <v>124547.04</v>
      </c>
      <c r="C36" s="102" t="s">
        <v>254</v>
      </c>
      <c r="D36" s="102">
        <v>0</v>
      </c>
      <c r="E36" s="102">
        <v>290</v>
      </c>
      <c r="F36" s="102">
        <v>124257.04</v>
      </c>
      <c r="G36" s="102" t="s">
        <v>254</v>
      </c>
    </row>
    <row r="37" spans="1:7" x14ac:dyDescent="0.2">
      <c r="A37" s="122" t="s">
        <v>707</v>
      </c>
      <c r="B37" s="102">
        <v>2438647.2599999998</v>
      </c>
      <c r="C37" s="102" t="s">
        <v>254</v>
      </c>
      <c r="D37" s="102">
        <v>0</v>
      </c>
      <c r="E37" s="102">
        <v>986822.42</v>
      </c>
      <c r="F37" s="102">
        <v>1451824.84</v>
      </c>
      <c r="G37" s="102" t="s">
        <v>254</v>
      </c>
    </row>
    <row r="38" spans="1:7" x14ac:dyDescent="0.2">
      <c r="A38" s="122" t="s">
        <v>259</v>
      </c>
      <c r="B38" s="102">
        <v>764174.38</v>
      </c>
      <c r="C38" s="102" t="s">
        <v>254</v>
      </c>
      <c r="D38" s="102">
        <v>891821.54</v>
      </c>
      <c r="E38" s="102">
        <v>3009.28</v>
      </c>
      <c r="F38" s="102">
        <v>1652986.64</v>
      </c>
      <c r="G38" s="102" t="s">
        <v>254</v>
      </c>
    </row>
    <row r="39" spans="1:7" x14ac:dyDescent="0.2">
      <c r="A39" s="122" t="s">
        <v>265</v>
      </c>
      <c r="B39" s="102">
        <v>14393.2</v>
      </c>
      <c r="C39" s="102" t="s">
        <v>254</v>
      </c>
      <c r="D39" s="102">
        <v>1.2</v>
      </c>
      <c r="E39" s="102">
        <v>0</v>
      </c>
      <c r="F39" s="102">
        <v>14394.4</v>
      </c>
      <c r="G39" s="102" t="s">
        <v>254</v>
      </c>
    </row>
    <row r="40" spans="1:7" x14ac:dyDescent="0.2">
      <c r="A40" s="122" t="s">
        <v>266</v>
      </c>
      <c r="B40" s="102">
        <v>502422.83</v>
      </c>
      <c r="C40" s="102" t="s">
        <v>254</v>
      </c>
      <c r="D40" s="102">
        <v>891820.34</v>
      </c>
      <c r="E40" s="102">
        <v>0</v>
      </c>
      <c r="F40" s="102">
        <v>1394243.17</v>
      </c>
      <c r="G40" s="102" t="s">
        <v>254</v>
      </c>
    </row>
    <row r="41" spans="1:7" x14ac:dyDescent="0.2">
      <c r="A41" s="122" t="s">
        <v>267</v>
      </c>
      <c r="B41" s="102">
        <v>147841.35</v>
      </c>
      <c r="C41" s="102" t="s">
        <v>254</v>
      </c>
      <c r="D41" s="102">
        <v>0</v>
      </c>
      <c r="E41" s="102">
        <v>0</v>
      </c>
      <c r="F41" s="102">
        <v>147841.35</v>
      </c>
      <c r="G41" s="102" t="s">
        <v>254</v>
      </c>
    </row>
    <row r="42" spans="1:7" x14ac:dyDescent="0.2">
      <c r="A42" s="122" t="s">
        <v>268</v>
      </c>
      <c r="B42" s="102">
        <v>99517</v>
      </c>
      <c r="C42" s="102" t="s">
        <v>254</v>
      </c>
      <c r="D42" s="102">
        <v>0</v>
      </c>
      <c r="E42" s="102">
        <v>3009.28</v>
      </c>
      <c r="F42" s="102">
        <v>96507.72</v>
      </c>
      <c r="G42" s="102" t="s">
        <v>254</v>
      </c>
    </row>
    <row r="43" spans="1:7" x14ac:dyDescent="0.2">
      <c r="A43" s="122" t="s">
        <v>310</v>
      </c>
      <c r="B43" s="102">
        <v>2248215.34</v>
      </c>
      <c r="C43" s="102" t="s">
        <v>254</v>
      </c>
      <c r="D43" s="102">
        <v>337816.38</v>
      </c>
      <c r="E43" s="102">
        <v>13622.65</v>
      </c>
      <c r="F43" s="102">
        <v>2572409.0699999998</v>
      </c>
      <c r="G43" s="102" t="s">
        <v>254</v>
      </c>
    </row>
    <row r="44" spans="1:7" x14ac:dyDescent="0.2">
      <c r="A44" s="122" t="s">
        <v>661</v>
      </c>
      <c r="B44" s="102">
        <v>1215.3399999999999</v>
      </c>
      <c r="C44" s="102" t="s">
        <v>254</v>
      </c>
      <c r="D44" s="102">
        <v>37787.67</v>
      </c>
      <c r="E44" s="102">
        <v>13622.65</v>
      </c>
      <c r="F44" s="102">
        <v>25380.36</v>
      </c>
      <c r="G44" s="102" t="s">
        <v>254</v>
      </c>
    </row>
    <row r="45" spans="1:7" x14ac:dyDescent="0.2">
      <c r="A45" s="122" t="s">
        <v>860</v>
      </c>
      <c r="B45" s="102">
        <v>2247000</v>
      </c>
      <c r="C45" s="102" t="s">
        <v>254</v>
      </c>
      <c r="D45" s="102">
        <v>28.71</v>
      </c>
      <c r="E45" s="102">
        <v>0</v>
      </c>
      <c r="F45" s="102">
        <v>2247028.71</v>
      </c>
      <c r="G45" s="102" t="s">
        <v>254</v>
      </c>
    </row>
    <row r="46" spans="1:7" x14ac:dyDescent="0.2">
      <c r="A46" s="122" t="s">
        <v>929</v>
      </c>
      <c r="B46" s="102">
        <v>0</v>
      </c>
      <c r="C46" s="102" t="s">
        <v>254</v>
      </c>
      <c r="D46" s="102">
        <v>300000</v>
      </c>
      <c r="E46" s="102">
        <v>0</v>
      </c>
      <c r="F46" s="102">
        <v>300000</v>
      </c>
      <c r="G46" s="102" t="s">
        <v>254</v>
      </c>
    </row>
    <row r="47" spans="1:7" x14ac:dyDescent="0.2">
      <c r="A47" s="122" t="s">
        <v>269</v>
      </c>
      <c r="B47" s="102">
        <v>589061.21</v>
      </c>
      <c r="C47" s="102" t="s">
        <v>254</v>
      </c>
      <c r="D47" s="102">
        <v>991.72</v>
      </c>
      <c r="E47" s="102">
        <v>0</v>
      </c>
      <c r="F47" s="102">
        <v>590052.93000000005</v>
      </c>
      <c r="G47" s="102" t="s">
        <v>254</v>
      </c>
    </row>
    <row r="48" spans="1:7" x14ac:dyDescent="0.2">
      <c r="A48" s="122" t="s">
        <v>324</v>
      </c>
      <c r="B48" s="102">
        <v>589061.21</v>
      </c>
      <c r="C48" s="102" t="s">
        <v>254</v>
      </c>
      <c r="D48" s="102">
        <v>991.72</v>
      </c>
      <c r="E48" s="102">
        <v>0</v>
      </c>
      <c r="F48" s="102">
        <v>590052.93000000005</v>
      </c>
      <c r="G48" s="102" t="s">
        <v>254</v>
      </c>
    </row>
    <row r="49" spans="1:7" x14ac:dyDescent="0.2">
      <c r="A49" s="122" t="s">
        <v>323</v>
      </c>
      <c r="B49" s="102">
        <v>589061.21</v>
      </c>
      <c r="C49" s="102" t="s">
        <v>254</v>
      </c>
      <c r="D49" s="102">
        <v>991.72</v>
      </c>
      <c r="E49" s="102">
        <v>0</v>
      </c>
      <c r="F49" s="102">
        <v>590052.93000000005</v>
      </c>
      <c r="G49" s="102" t="s">
        <v>254</v>
      </c>
    </row>
    <row r="50" spans="1:7" x14ac:dyDescent="0.2">
      <c r="A50" s="122" t="s">
        <v>285</v>
      </c>
      <c r="B50" s="102">
        <v>589061.21</v>
      </c>
      <c r="C50" s="102" t="s">
        <v>254</v>
      </c>
      <c r="D50" s="102">
        <v>991.72</v>
      </c>
      <c r="E50" s="102">
        <v>0</v>
      </c>
      <c r="F50" s="102">
        <v>590052.93000000005</v>
      </c>
      <c r="G50" s="102" t="s">
        <v>254</v>
      </c>
    </row>
    <row r="51" spans="1:7" x14ac:dyDescent="0.2">
      <c r="A51" s="122" t="s">
        <v>325</v>
      </c>
      <c r="B51" s="102">
        <v>1741712.87</v>
      </c>
      <c r="C51" s="102" t="s">
        <v>254</v>
      </c>
      <c r="D51" s="102">
        <v>10743634.52</v>
      </c>
      <c r="E51" s="102">
        <v>10939546.050000001</v>
      </c>
      <c r="F51" s="102">
        <v>1545801.34</v>
      </c>
      <c r="G51" s="102" t="s">
        <v>254</v>
      </c>
    </row>
    <row r="52" spans="1:7" x14ac:dyDescent="0.2">
      <c r="A52" s="122" t="s">
        <v>326</v>
      </c>
      <c r="B52" s="102">
        <v>1678297.37</v>
      </c>
      <c r="C52" s="102" t="s">
        <v>254</v>
      </c>
      <c r="D52" s="102">
        <v>10606745.84</v>
      </c>
      <c r="E52" s="102">
        <v>10815446.710000001</v>
      </c>
      <c r="F52" s="102">
        <v>1469596.5</v>
      </c>
      <c r="G52" s="102" t="s">
        <v>254</v>
      </c>
    </row>
    <row r="53" spans="1:7" x14ac:dyDescent="0.2">
      <c r="A53" s="122" t="s">
        <v>327</v>
      </c>
      <c r="B53" s="102">
        <v>423910.17</v>
      </c>
      <c r="C53" s="102" t="s">
        <v>254</v>
      </c>
      <c r="D53" s="102">
        <v>1200999</v>
      </c>
      <c r="E53" s="102">
        <v>1372603</v>
      </c>
      <c r="F53" s="102">
        <v>252306.17</v>
      </c>
      <c r="G53" s="102" t="s">
        <v>254</v>
      </c>
    </row>
    <row r="54" spans="1:7" x14ac:dyDescent="0.2">
      <c r="A54" s="122" t="s">
        <v>708</v>
      </c>
      <c r="B54" s="102">
        <v>0</v>
      </c>
      <c r="C54" s="102" t="s">
        <v>254</v>
      </c>
      <c r="D54" s="102">
        <v>10800</v>
      </c>
      <c r="E54" s="102">
        <v>0</v>
      </c>
      <c r="F54" s="102">
        <v>10800</v>
      </c>
      <c r="G54" s="102" t="s">
        <v>254</v>
      </c>
    </row>
    <row r="55" spans="1:7" x14ac:dyDescent="0.2">
      <c r="A55" s="122" t="s">
        <v>861</v>
      </c>
      <c r="B55" s="102">
        <v>165000</v>
      </c>
      <c r="C55" s="102" t="s">
        <v>254</v>
      </c>
      <c r="D55" s="102">
        <v>0</v>
      </c>
      <c r="E55" s="102">
        <v>165000</v>
      </c>
      <c r="F55" s="102">
        <v>0</v>
      </c>
      <c r="G55" s="102" t="s">
        <v>254</v>
      </c>
    </row>
    <row r="56" spans="1:7" x14ac:dyDescent="0.2">
      <c r="A56" s="122" t="s">
        <v>709</v>
      </c>
      <c r="B56" s="102">
        <v>1500</v>
      </c>
      <c r="C56" s="102" t="s">
        <v>254</v>
      </c>
      <c r="D56" s="102">
        <v>0</v>
      </c>
      <c r="E56" s="102">
        <v>0</v>
      </c>
      <c r="F56" s="102">
        <v>1500</v>
      </c>
      <c r="G56" s="102" t="s">
        <v>254</v>
      </c>
    </row>
    <row r="57" spans="1:7" x14ac:dyDescent="0.2">
      <c r="A57" s="122" t="s">
        <v>328</v>
      </c>
      <c r="B57" s="102">
        <v>0</v>
      </c>
      <c r="C57" s="102" t="s">
        <v>254</v>
      </c>
      <c r="D57" s="102">
        <v>1142876</v>
      </c>
      <c r="E57" s="102">
        <v>1142876</v>
      </c>
      <c r="F57" s="102">
        <v>0</v>
      </c>
      <c r="G57" s="102" t="s">
        <v>254</v>
      </c>
    </row>
    <row r="58" spans="1:7" x14ac:dyDescent="0.2">
      <c r="A58" s="122" t="s">
        <v>329</v>
      </c>
      <c r="B58" s="102">
        <v>0</v>
      </c>
      <c r="C58" s="102" t="s">
        <v>254</v>
      </c>
      <c r="D58" s="102">
        <v>33123</v>
      </c>
      <c r="E58" s="102">
        <v>33123</v>
      </c>
      <c r="F58" s="102">
        <v>0</v>
      </c>
      <c r="G58" s="102" t="s">
        <v>254</v>
      </c>
    </row>
    <row r="59" spans="1:7" x14ac:dyDescent="0.2">
      <c r="A59" s="122" t="s">
        <v>757</v>
      </c>
      <c r="B59" s="102">
        <v>8000</v>
      </c>
      <c r="C59" s="102" t="s">
        <v>254</v>
      </c>
      <c r="D59" s="102">
        <v>0</v>
      </c>
      <c r="E59" s="102">
        <v>0</v>
      </c>
      <c r="F59" s="102">
        <v>8000</v>
      </c>
      <c r="G59" s="102" t="s">
        <v>254</v>
      </c>
    </row>
    <row r="60" spans="1:7" x14ac:dyDescent="0.2">
      <c r="A60" s="122" t="s">
        <v>758</v>
      </c>
      <c r="B60" s="102">
        <v>0</v>
      </c>
      <c r="C60" s="102" t="s">
        <v>254</v>
      </c>
      <c r="D60" s="102">
        <v>6000</v>
      </c>
      <c r="E60" s="102">
        <v>0</v>
      </c>
      <c r="F60" s="102">
        <v>6000</v>
      </c>
      <c r="G60" s="102" t="s">
        <v>254</v>
      </c>
    </row>
    <row r="61" spans="1:7" x14ac:dyDescent="0.2">
      <c r="A61" s="122" t="s">
        <v>648</v>
      </c>
      <c r="B61" s="102">
        <v>2600</v>
      </c>
      <c r="C61" s="102" t="s">
        <v>254</v>
      </c>
      <c r="D61" s="102">
        <v>5200</v>
      </c>
      <c r="E61" s="102">
        <v>0</v>
      </c>
      <c r="F61" s="102">
        <v>7800</v>
      </c>
      <c r="G61" s="102" t="s">
        <v>254</v>
      </c>
    </row>
    <row r="62" spans="1:7" x14ac:dyDescent="0.2">
      <c r="A62" s="122" t="s">
        <v>862</v>
      </c>
      <c r="B62" s="102">
        <v>1665</v>
      </c>
      <c r="C62" s="102" t="s">
        <v>254</v>
      </c>
      <c r="D62" s="102">
        <v>0</v>
      </c>
      <c r="E62" s="102">
        <v>1665</v>
      </c>
      <c r="F62" s="102">
        <v>0</v>
      </c>
      <c r="G62" s="102" t="s">
        <v>254</v>
      </c>
    </row>
    <row r="63" spans="1:7" x14ac:dyDescent="0.2">
      <c r="A63" s="122" t="s">
        <v>330</v>
      </c>
      <c r="B63" s="102">
        <v>13950</v>
      </c>
      <c r="C63" s="102" t="s">
        <v>254</v>
      </c>
      <c r="D63" s="102">
        <v>0</v>
      </c>
      <c r="E63" s="102">
        <v>0</v>
      </c>
      <c r="F63" s="102">
        <v>13950</v>
      </c>
      <c r="G63" s="102" t="s">
        <v>254</v>
      </c>
    </row>
    <row r="64" spans="1:7" x14ac:dyDescent="0.2">
      <c r="A64" s="122" t="s">
        <v>331</v>
      </c>
      <c r="B64" s="102">
        <v>162925.17000000001</v>
      </c>
      <c r="C64" s="102" t="s">
        <v>254</v>
      </c>
      <c r="D64" s="102">
        <v>0</v>
      </c>
      <c r="E64" s="102">
        <v>0</v>
      </c>
      <c r="F64" s="102">
        <v>162925.17000000001</v>
      </c>
      <c r="G64" s="102" t="s">
        <v>254</v>
      </c>
    </row>
    <row r="65" spans="1:7" x14ac:dyDescent="0.2">
      <c r="A65" s="122" t="s">
        <v>672</v>
      </c>
      <c r="B65" s="102">
        <v>12000</v>
      </c>
      <c r="C65" s="102" t="s">
        <v>254</v>
      </c>
      <c r="D65" s="102">
        <v>0</v>
      </c>
      <c r="E65" s="102">
        <v>0</v>
      </c>
      <c r="F65" s="102">
        <v>12000</v>
      </c>
      <c r="G65" s="102" t="s">
        <v>254</v>
      </c>
    </row>
    <row r="66" spans="1:7" x14ac:dyDescent="0.2">
      <c r="A66" s="122" t="s">
        <v>759</v>
      </c>
      <c r="B66" s="102">
        <v>56270</v>
      </c>
      <c r="C66" s="102" t="s">
        <v>254</v>
      </c>
      <c r="D66" s="102">
        <v>0</v>
      </c>
      <c r="E66" s="102">
        <v>26939</v>
      </c>
      <c r="F66" s="102">
        <v>29331</v>
      </c>
      <c r="G66" s="102" t="s">
        <v>254</v>
      </c>
    </row>
    <row r="67" spans="1:7" x14ac:dyDescent="0.2">
      <c r="A67" s="122" t="s">
        <v>930</v>
      </c>
      <c r="B67" s="102">
        <v>0</v>
      </c>
      <c r="C67" s="102" t="s">
        <v>254</v>
      </c>
      <c r="D67" s="102">
        <v>3000</v>
      </c>
      <c r="E67" s="102">
        <v>3000</v>
      </c>
      <c r="F67" s="102">
        <v>0</v>
      </c>
      <c r="G67" s="102" t="s">
        <v>254</v>
      </c>
    </row>
    <row r="68" spans="1:7" x14ac:dyDescent="0.2">
      <c r="A68" s="122" t="s">
        <v>332</v>
      </c>
      <c r="B68" s="102">
        <v>1172587.2</v>
      </c>
      <c r="C68" s="102" t="s">
        <v>254</v>
      </c>
      <c r="D68" s="102">
        <v>9405746.8399999999</v>
      </c>
      <c r="E68" s="102">
        <v>9442843.7100000009</v>
      </c>
      <c r="F68" s="102">
        <v>1135490.33</v>
      </c>
      <c r="G68" s="102" t="s">
        <v>254</v>
      </c>
    </row>
    <row r="69" spans="1:7" x14ac:dyDescent="0.2">
      <c r="A69" s="122" t="s">
        <v>333</v>
      </c>
      <c r="B69" s="102">
        <v>1172587.2</v>
      </c>
      <c r="C69" s="102" t="s">
        <v>254</v>
      </c>
      <c r="D69" s="102">
        <v>5685112.8399999999</v>
      </c>
      <c r="E69" s="102">
        <v>5722209.71</v>
      </c>
      <c r="F69" s="102">
        <v>1135490.33</v>
      </c>
      <c r="G69" s="102" t="s">
        <v>254</v>
      </c>
    </row>
    <row r="70" spans="1:7" x14ac:dyDescent="0.2">
      <c r="A70" s="122" t="s">
        <v>931</v>
      </c>
      <c r="B70" s="102">
        <v>0</v>
      </c>
      <c r="C70" s="102" t="s">
        <v>254</v>
      </c>
      <c r="D70" s="102">
        <v>3720634</v>
      </c>
      <c r="E70" s="102">
        <v>3720634</v>
      </c>
      <c r="F70" s="102">
        <v>0</v>
      </c>
      <c r="G70" s="102" t="s">
        <v>254</v>
      </c>
    </row>
    <row r="71" spans="1:7" x14ac:dyDescent="0.2">
      <c r="A71" s="122" t="s">
        <v>334</v>
      </c>
      <c r="B71" s="102">
        <v>81800</v>
      </c>
      <c r="C71" s="102" t="s">
        <v>254</v>
      </c>
      <c r="D71" s="102">
        <v>0</v>
      </c>
      <c r="E71" s="102">
        <v>0</v>
      </c>
      <c r="F71" s="102">
        <v>81800</v>
      </c>
      <c r="G71" s="102" t="s">
        <v>254</v>
      </c>
    </row>
    <row r="72" spans="1:7" x14ac:dyDescent="0.2">
      <c r="A72" s="122" t="s">
        <v>335</v>
      </c>
      <c r="B72" s="102">
        <v>81800</v>
      </c>
      <c r="C72" s="102" t="s">
        <v>254</v>
      </c>
      <c r="D72" s="102">
        <v>0</v>
      </c>
      <c r="E72" s="102">
        <v>0</v>
      </c>
      <c r="F72" s="102">
        <v>81800</v>
      </c>
      <c r="G72" s="102" t="s">
        <v>254</v>
      </c>
    </row>
    <row r="73" spans="1:7" x14ac:dyDescent="0.2">
      <c r="A73" s="122" t="s">
        <v>336</v>
      </c>
      <c r="B73" s="102">
        <v>63415.5</v>
      </c>
      <c r="C73" s="102" t="s">
        <v>254</v>
      </c>
      <c r="D73" s="102">
        <v>136888.68</v>
      </c>
      <c r="E73" s="102">
        <v>124099.34</v>
      </c>
      <c r="F73" s="102">
        <v>76204.84</v>
      </c>
      <c r="G73" s="102" t="s">
        <v>254</v>
      </c>
    </row>
    <row r="74" spans="1:7" x14ac:dyDescent="0.2">
      <c r="A74" s="122" t="s">
        <v>336</v>
      </c>
      <c r="B74" s="102">
        <v>63415.5</v>
      </c>
      <c r="C74" s="102" t="s">
        <v>254</v>
      </c>
      <c r="D74" s="102">
        <v>136888.68</v>
      </c>
      <c r="E74" s="102">
        <v>124099.34</v>
      </c>
      <c r="F74" s="102">
        <v>76204.84</v>
      </c>
      <c r="G74" s="102" t="s">
        <v>254</v>
      </c>
    </row>
    <row r="75" spans="1:7" x14ac:dyDescent="0.2">
      <c r="A75" s="122" t="s">
        <v>932</v>
      </c>
      <c r="B75" s="102">
        <v>0</v>
      </c>
      <c r="C75" s="102" t="s">
        <v>254</v>
      </c>
      <c r="D75" s="102">
        <v>1099</v>
      </c>
      <c r="E75" s="102">
        <v>1099</v>
      </c>
      <c r="F75" s="102">
        <v>0</v>
      </c>
      <c r="G75" s="102" t="s">
        <v>254</v>
      </c>
    </row>
    <row r="76" spans="1:7" x14ac:dyDescent="0.2">
      <c r="A76" s="122" t="s">
        <v>863</v>
      </c>
      <c r="B76" s="102">
        <v>0</v>
      </c>
      <c r="C76" s="102" t="s">
        <v>254</v>
      </c>
      <c r="D76" s="102">
        <v>1600</v>
      </c>
      <c r="E76" s="102">
        <v>1600</v>
      </c>
      <c r="F76" s="102">
        <v>0</v>
      </c>
      <c r="G76" s="102" t="s">
        <v>254</v>
      </c>
    </row>
    <row r="77" spans="1:7" x14ac:dyDescent="0.2">
      <c r="A77" s="122" t="s">
        <v>933</v>
      </c>
      <c r="B77" s="102">
        <v>0</v>
      </c>
      <c r="C77" s="102" t="s">
        <v>254</v>
      </c>
      <c r="D77" s="102">
        <v>163</v>
      </c>
      <c r="E77" s="102">
        <v>163</v>
      </c>
      <c r="F77" s="102">
        <v>0</v>
      </c>
      <c r="G77" s="102" t="s">
        <v>254</v>
      </c>
    </row>
    <row r="78" spans="1:7" x14ac:dyDescent="0.2">
      <c r="A78" s="122" t="s">
        <v>337</v>
      </c>
      <c r="B78" s="102">
        <v>6900</v>
      </c>
      <c r="C78" s="102" t="s">
        <v>254</v>
      </c>
      <c r="D78" s="102">
        <v>0</v>
      </c>
      <c r="E78" s="102">
        <v>0</v>
      </c>
      <c r="F78" s="102">
        <v>6900</v>
      </c>
      <c r="G78" s="102" t="s">
        <v>254</v>
      </c>
    </row>
    <row r="79" spans="1:7" x14ac:dyDescent="0.2">
      <c r="A79" s="122" t="s">
        <v>710</v>
      </c>
      <c r="B79" s="102">
        <v>0</v>
      </c>
      <c r="C79" s="102" t="s">
        <v>254</v>
      </c>
      <c r="D79" s="102">
        <v>975</v>
      </c>
      <c r="E79" s="102">
        <v>975</v>
      </c>
      <c r="F79" s="102">
        <v>0</v>
      </c>
      <c r="G79" s="102" t="s">
        <v>254</v>
      </c>
    </row>
    <row r="80" spans="1:7" x14ac:dyDescent="0.2">
      <c r="A80" s="122" t="s">
        <v>338</v>
      </c>
      <c r="B80" s="102">
        <v>0</v>
      </c>
      <c r="C80" s="102" t="s">
        <v>254</v>
      </c>
      <c r="D80" s="102">
        <v>5904.99</v>
      </c>
      <c r="E80" s="102">
        <v>5904.99</v>
      </c>
      <c r="F80" s="102">
        <v>0</v>
      </c>
      <c r="G80" s="102" t="s">
        <v>254</v>
      </c>
    </row>
    <row r="81" spans="1:7" x14ac:dyDescent="0.2">
      <c r="A81" s="122" t="s">
        <v>760</v>
      </c>
      <c r="B81" s="102">
        <v>30000</v>
      </c>
      <c r="C81" s="102" t="s">
        <v>254</v>
      </c>
      <c r="D81" s="102">
        <v>0</v>
      </c>
      <c r="E81" s="102">
        <v>30000</v>
      </c>
      <c r="F81" s="102">
        <v>0</v>
      </c>
      <c r="G81" s="102" t="s">
        <v>254</v>
      </c>
    </row>
    <row r="82" spans="1:7" x14ac:dyDescent="0.2">
      <c r="A82" s="122" t="s">
        <v>934</v>
      </c>
      <c r="B82" s="102">
        <v>0</v>
      </c>
      <c r="C82" s="102" t="s">
        <v>254</v>
      </c>
      <c r="D82" s="102">
        <v>1190</v>
      </c>
      <c r="E82" s="102">
        <v>1190</v>
      </c>
      <c r="F82" s="102">
        <v>0</v>
      </c>
      <c r="G82" s="102" t="s">
        <v>254</v>
      </c>
    </row>
    <row r="83" spans="1:7" x14ac:dyDescent="0.2">
      <c r="A83" s="122" t="s">
        <v>864</v>
      </c>
      <c r="B83" s="102">
        <v>0</v>
      </c>
      <c r="C83" s="102" t="s">
        <v>254</v>
      </c>
      <c r="D83" s="102">
        <v>1767.08</v>
      </c>
      <c r="E83" s="102">
        <v>1767.08</v>
      </c>
      <c r="F83" s="102">
        <v>0</v>
      </c>
      <c r="G83" s="102" t="s">
        <v>254</v>
      </c>
    </row>
    <row r="84" spans="1:7" x14ac:dyDescent="0.2">
      <c r="A84" s="122" t="s">
        <v>761</v>
      </c>
      <c r="B84" s="102">
        <v>3001</v>
      </c>
      <c r="C84" s="102" t="s">
        <v>254</v>
      </c>
      <c r="D84" s="102">
        <v>0</v>
      </c>
      <c r="E84" s="102">
        <v>3001</v>
      </c>
      <c r="F84" s="102">
        <v>0</v>
      </c>
      <c r="G84" s="102" t="s">
        <v>254</v>
      </c>
    </row>
    <row r="85" spans="1:7" x14ac:dyDescent="0.2">
      <c r="A85" s="122" t="s">
        <v>902</v>
      </c>
      <c r="B85" s="102">
        <v>0</v>
      </c>
      <c r="C85" s="102" t="s">
        <v>254</v>
      </c>
      <c r="D85" s="102">
        <v>390</v>
      </c>
      <c r="E85" s="102">
        <v>390</v>
      </c>
      <c r="F85" s="102">
        <v>0</v>
      </c>
      <c r="G85" s="102" t="s">
        <v>254</v>
      </c>
    </row>
    <row r="86" spans="1:7" x14ac:dyDescent="0.2">
      <c r="A86" s="122" t="s">
        <v>865</v>
      </c>
      <c r="B86" s="102">
        <v>0</v>
      </c>
      <c r="C86" s="102" t="s">
        <v>254</v>
      </c>
      <c r="D86" s="102">
        <v>102</v>
      </c>
      <c r="E86" s="102">
        <v>102</v>
      </c>
      <c r="F86" s="102">
        <v>0</v>
      </c>
      <c r="G86" s="102" t="s">
        <v>254</v>
      </c>
    </row>
    <row r="87" spans="1:7" x14ac:dyDescent="0.2">
      <c r="A87" s="122" t="s">
        <v>711</v>
      </c>
      <c r="B87" s="102">
        <v>2530</v>
      </c>
      <c r="C87" s="102" t="s">
        <v>254</v>
      </c>
      <c r="D87" s="102">
        <v>1290</v>
      </c>
      <c r="E87" s="102">
        <v>3820</v>
      </c>
      <c r="F87" s="102">
        <v>0</v>
      </c>
      <c r="G87" s="102" t="s">
        <v>254</v>
      </c>
    </row>
    <row r="88" spans="1:7" x14ac:dyDescent="0.2">
      <c r="A88" s="122" t="s">
        <v>935</v>
      </c>
      <c r="B88" s="102">
        <v>0</v>
      </c>
      <c r="C88" s="102" t="s">
        <v>254</v>
      </c>
      <c r="D88" s="102">
        <v>3000</v>
      </c>
      <c r="E88" s="102">
        <v>3000</v>
      </c>
      <c r="F88" s="102">
        <v>0</v>
      </c>
      <c r="G88" s="102" t="s">
        <v>254</v>
      </c>
    </row>
    <row r="89" spans="1:7" x14ac:dyDescent="0.2">
      <c r="A89" s="122" t="s">
        <v>762</v>
      </c>
      <c r="B89" s="102">
        <v>0</v>
      </c>
      <c r="C89" s="102" t="s">
        <v>254</v>
      </c>
      <c r="D89" s="102">
        <v>1350</v>
      </c>
      <c r="E89" s="102">
        <v>1350</v>
      </c>
      <c r="F89" s="102">
        <v>0</v>
      </c>
      <c r="G89" s="102" t="s">
        <v>254</v>
      </c>
    </row>
    <row r="90" spans="1:7" x14ac:dyDescent="0.2">
      <c r="A90" s="122" t="s">
        <v>673</v>
      </c>
      <c r="B90" s="102">
        <v>0</v>
      </c>
      <c r="C90" s="102" t="s">
        <v>254</v>
      </c>
      <c r="D90" s="102">
        <v>410</v>
      </c>
      <c r="E90" s="102">
        <v>410</v>
      </c>
      <c r="F90" s="102">
        <v>0</v>
      </c>
      <c r="G90" s="102" t="s">
        <v>254</v>
      </c>
    </row>
    <row r="91" spans="1:7" x14ac:dyDescent="0.2">
      <c r="A91" s="122" t="s">
        <v>763</v>
      </c>
      <c r="B91" s="102">
        <v>0</v>
      </c>
      <c r="C91" s="102" t="s">
        <v>254</v>
      </c>
      <c r="D91" s="102">
        <v>693</v>
      </c>
      <c r="E91" s="102">
        <v>693</v>
      </c>
      <c r="F91" s="102">
        <v>0</v>
      </c>
      <c r="G91" s="102" t="s">
        <v>254</v>
      </c>
    </row>
    <row r="92" spans="1:7" x14ac:dyDescent="0.2">
      <c r="A92" s="122" t="s">
        <v>936</v>
      </c>
      <c r="B92" s="102">
        <v>0</v>
      </c>
      <c r="C92" s="102" t="s">
        <v>254</v>
      </c>
      <c r="D92" s="102">
        <v>135</v>
      </c>
      <c r="E92" s="102">
        <v>135</v>
      </c>
      <c r="F92" s="102">
        <v>0</v>
      </c>
      <c r="G92" s="102" t="s">
        <v>254</v>
      </c>
    </row>
    <row r="93" spans="1:7" x14ac:dyDescent="0.2">
      <c r="A93" s="122" t="s">
        <v>655</v>
      </c>
      <c r="B93" s="102">
        <v>0</v>
      </c>
      <c r="C93" s="102" t="s">
        <v>254</v>
      </c>
      <c r="D93" s="102">
        <v>554</v>
      </c>
      <c r="E93" s="102">
        <v>670</v>
      </c>
      <c r="F93" s="102">
        <v>-116</v>
      </c>
      <c r="G93" s="102" t="s">
        <v>254</v>
      </c>
    </row>
    <row r="94" spans="1:7" x14ac:dyDescent="0.2">
      <c r="A94" s="122" t="s">
        <v>712</v>
      </c>
      <c r="B94" s="102">
        <v>0</v>
      </c>
      <c r="C94" s="102" t="s">
        <v>254</v>
      </c>
      <c r="D94" s="102">
        <v>78</v>
      </c>
      <c r="E94" s="102">
        <v>78</v>
      </c>
      <c r="F94" s="102">
        <v>0</v>
      </c>
      <c r="G94" s="102" t="s">
        <v>254</v>
      </c>
    </row>
    <row r="95" spans="1:7" x14ac:dyDescent="0.2">
      <c r="A95" s="122" t="s">
        <v>866</v>
      </c>
      <c r="B95" s="102">
        <v>0</v>
      </c>
      <c r="C95" s="102" t="s">
        <v>254</v>
      </c>
      <c r="D95" s="102">
        <v>443</v>
      </c>
      <c r="E95" s="102">
        <v>443</v>
      </c>
      <c r="F95" s="102">
        <v>0</v>
      </c>
      <c r="G95" s="102" t="s">
        <v>254</v>
      </c>
    </row>
    <row r="96" spans="1:7" x14ac:dyDescent="0.2">
      <c r="A96" s="122" t="s">
        <v>937</v>
      </c>
      <c r="B96" s="102">
        <v>0</v>
      </c>
      <c r="C96" s="102" t="s">
        <v>254</v>
      </c>
      <c r="D96" s="102">
        <v>85</v>
      </c>
      <c r="E96" s="102">
        <v>85</v>
      </c>
      <c r="F96" s="102">
        <v>0</v>
      </c>
      <c r="G96" s="102" t="s">
        <v>254</v>
      </c>
    </row>
    <row r="97" spans="1:7" x14ac:dyDescent="0.2">
      <c r="A97" s="122" t="s">
        <v>867</v>
      </c>
      <c r="B97" s="102">
        <v>1142</v>
      </c>
      <c r="C97" s="102" t="s">
        <v>254</v>
      </c>
      <c r="D97" s="102">
        <v>4323</v>
      </c>
      <c r="E97" s="102">
        <v>5465</v>
      </c>
      <c r="F97" s="102">
        <v>0</v>
      </c>
      <c r="G97" s="102" t="s">
        <v>254</v>
      </c>
    </row>
    <row r="98" spans="1:7" x14ac:dyDescent="0.2">
      <c r="A98" s="122" t="s">
        <v>938</v>
      </c>
      <c r="B98" s="102">
        <v>0</v>
      </c>
      <c r="C98" s="102" t="s">
        <v>254</v>
      </c>
      <c r="D98" s="102">
        <v>696</v>
      </c>
      <c r="E98" s="102">
        <v>696</v>
      </c>
      <c r="F98" s="102">
        <v>0</v>
      </c>
      <c r="G98" s="102" t="s">
        <v>254</v>
      </c>
    </row>
    <row r="99" spans="1:7" x14ac:dyDescent="0.2">
      <c r="A99" s="122" t="s">
        <v>939</v>
      </c>
      <c r="B99" s="102">
        <v>0</v>
      </c>
      <c r="C99" s="102" t="s">
        <v>254</v>
      </c>
      <c r="D99" s="102">
        <v>22000</v>
      </c>
      <c r="E99" s="102">
        <v>0</v>
      </c>
      <c r="F99" s="102">
        <v>22000</v>
      </c>
      <c r="G99" s="102" t="s">
        <v>254</v>
      </c>
    </row>
    <row r="100" spans="1:7" x14ac:dyDescent="0.2">
      <c r="A100" s="122" t="s">
        <v>868</v>
      </c>
      <c r="B100" s="102">
        <v>0</v>
      </c>
      <c r="C100" s="102" t="s">
        <v>254</v>
      </c>
      <c r="D100" s="102">
        <v>949</v>
      </c>
      <c r="E100" s="102">
        <v>949</v>
      </c>
      <c r="F100" s="102">
        <v>0</v>
      </c>
      <c r="G100" s="102" t="s">
        <v>254</v>
      </c>
    </row>
    <row r="101" spans="1:7" x14ac:dyDescent="0.2">
      <c r="A101" s="122" t="s">
        <v>869</v>
      </c>
      <c r="B101" s="102">
        <v>1290</v>
      </c>
      <c r="C101" s="102" t="s">
        <v>254</v>
      </c>
      <c r="D101" s="102">
        <v>187</v>
      </c>
      <c r="E101" s="102">
        <v>1477</v>
      </c>
      <c r="F101" s="102">
        <v>0</v>
      </c>
      <c r="G101" s="102" t="s">
        <v>254</v>
      </c>
    </row>
    <row r="102" spans="1:7" x14ac:dyDescent="0.2">
      <c r="A102" s="122" t="s">
        <v>340</v>
      </c>
      <c r="B102" s="102">
        <v>5870</v>
      </c>
      <c r="C102" s="102" t="s">
        <v>254</v>
      </c>
      <c r="D102" s="102">
        <v>6355.01</v>
      </c>
      <c r="E102" s="102">
        <v>10225.02</v>
      </c>
      <c r="F102" s="102">
        <v>1999.99</v>
      </c>
      <c r="G102" s="102" t="s">
        <v>254</v>
      </c>
    </row>
    <row r="103" spans="1:7" x14ac:dyDescent="0.2">
      <c r="A103" s="122" t="s">
        <v>940</v>
      </c>
      <c r="B103" s="102">
        <v>0</v>
      </c>
      <c r="C103" s="102" t="s">
        <v>254</v>
      </c>
      <c r="D103" s="102">
        <v>170</v>
      </c>
      <c r="E103" s="102">
        <v>170</v>
      </c>
      <c r="F103" s="102">
        <v>0</v>
      </c>
      <c r="G103" s="102" t="s">
        <v>254</v>
      </c>
    </row>
    <row r="104" spans="1:7" x14ac:dyDescent="0.2">
      <c r="A104" s="122" t="s">
        <v>941</v>
      </c>
      <c r="B104" s="102">
        <v>0</v>
      </c>
      <c r="C104" s="102" t="s">
        <v>254</v>
      </c>
      <c r="D104" s="102">
        <v>1290</v>
      </c>
      <c r="E104" s="102">
        <v>1290</v>
      </c>
      <c r="F104" s="102">
        <v>0</v>
      </c>
      <c r="G104" s="102" t="s">
        <v>254</v>
      </c>
    </row>
    <row r="105" spans="1:7" x14ac:dyDescent="0.2">
      <c r="A105" s="122" t="s">
        <v>341</v>
      </c>
      <c r="B105" s="102">
        <v>1400</v>
      </c>
      <c r="C105" s="102" t="s">
        <v>254</v>
      </c>
      <c r="D105" s="102">
        <v>1803</v>
      </c>
      <c r="E105" s="102">
        <v>2003</v>
      </c>
      <c r="F105" s="102">
        <v>1200</v>
      </c>
      <c r="G105" s="102" t="s">
        <v>254</v>
      </c>
    </row>
    <row r="106" spans="1:7" ht="13.5" thickBot="1" x14ac:dyDescent="0.25">
      <c r="A106" s="191" t="s">
        <v>942</v>
      </c>
      <c r="B106" s="107">
        <v>0</v>
      </c>
      <c r="C106" s="107" t="s">
        <v>254</v>
      </c>
      <c r="D106" s="107">
        <v>1168.5999999999999</v>
      </c>
      <c r="E106" s="107">
        <v>1168.5999999999999</v>
      </c>
      <c r="F106" s="107">
        <v>0</v>
      </c>
      <c r="G106" s="107" t="s">
        <v>254</v>
      </c>
    </row>
    <row r="107" spans="1:7" x14ac:dyDescent="0.2">
      <c r="A107" s="118" t="s">
        <v>447</v>
      </c>
      <c r="B107" s="99">
        <v>1290</v>
      </c>
      <c r="C107" s="99" t="s">
        <v>254</v>
      </c>
      <c r="D107" s="314">
        <v>0</v>
      </c>
      <c r="E107" s="99">
        <v>0</v>
      </c>
      <c r="F107" s="99">
        <v>1290</v>
      </c>
      <c r="G107" s="99" t="s">
        <v>254</v>
      </c>
    </row>
    <row r="108" spans="1:7" x14ac:dyDescent="0.2">
      <c r="A108" s="122" t="s">
        <v>764</v>
      </c>
      <c r="B108" s="102">
        <v>0</v>
      </c>
      <c r="C108" s="102" t="s">
        <v>254</v>
      </c>
      <c r="D108" s="315">
        <v>320</v>
      </c>
      <c r="E108" s="102">
        <v>320</v>
      </c>
      <c r="F108" s="102">
        <v>0</v>
      </c>
      <c r="G108" s="102" t="s">
        <v>254</v>
      </c>
    </row>
    <row r="109" spans="1:7" x14ac:dyDescent="0.2">
      <c r="A109" s="122" t="s">
        <v>943</v>
      </c>
      <c r="B109" s="102">
        <v>0</v>
      </c>
      <c r="C109" s="102" t="s">
        <v>254</v>
      </c>
      <c r="D109" s="315">
        <v>9160</v>
      </c>
      <c r="E109" s="102">
        <v>9160</v>
      </c>
      <c r="F109" s="102">
        <v>0</v>
      </c>
      <c r="G109" s="102" t="s">
        <v>254</v>
      </c>
    </row>
    <row r="110" spans="1:7" x14ac:dyDescent="0.2">
      <c r="A110" s="122" t="s">
        <v>944</v>
      </c>
      <c r="B110" s="102">
        <v>0</v>
      </c>
      <c r="C110" s="102" t="s">
        <v>254</v>
      </c>
      <c r="D110" s="315">
        <v>9312</v>
      </c>
      <c r="E110" s="102">
        <v>762</v>
      </c>
      <c r="F110" s="102">
        <v>8550</v>
      </c>
      <c r="G110" s="102" t="s">
        <v>254</v>
      </c>
    </row>
    <row r="111" spans="1:7" x14ac:dyDescent="0.2">
      <c r="A111" s="122" t="s">
        <v>342</v>
      </c>
      <c r="B111" s="102">
        <v>6492.5</v>
      </c>
      <c r="C111" s="102" t="s">
        <v>254</v>
      </c>
      <c r="D111" s="315">
        <v>6596</v>
      </c>
      <c r="E111" s="102">
        <v>11995.99</v>
      </c>
      <c r="F111" s="102">
        <v>1092.51</v>
      </c>
      <c r="G111" s="102" t="s">
        <v>254</v>
      </c>
    </row>
    <row r="112" spans="1:7" x14ac:dyDescent="0.2">
      <c r="A112" s="122" t="s">
        <v>863</v>
      </c>
      <c r="B112" s="102">
        <v>0</v>
      </c>
      <c r="C112" s="102" t="s">
        <v>254</v>
      </c>
      <c r="D112" s="315">
        <v>29070</v>
      </c>
      <c r="E112" s="102">
        <v>0</v>
      </c>
      <c r="F112" s="102">
        <v>29070</v>
      </c>
      <c r="G112" s="102" t="s">
        <v>254</v>
      </c>
    </row>
    <row r="113" spans="1:7" x14ac:dyDescent="0.2">
      <c r="A113" s="122" t="s">
        <v>945</v>
      </c>
      <c r="B113" s="102">
        <v>0</v>
      </c>
      <c r="C113" s="102" t="s">
        <v>254</v>
      </c>
      <c r="D113" s="315">
        <v>1290</v>
      </c>
      <c r="E113" s="102">
        <v>1290</v>
      </c>
      <c r="F113" s="102">
        <v>0</v>
      </c>
      <c r="G113" s="102" t="s">
        <v>254</v>
      </c>
    </row>
    <row r="114" spans="1:7" x14ac:dyDescent="0.2">
      <c r="A114" s="122" t="s">
        <v>642</v>
      </c>
      <c r="B114" s="102">
        <v>0</v>
      </c>
      <c r="C114" s="102" t="s">
        <v>254</v>
      </c>
      <c r="D114" s="315">
        <v>1290</v>
      </c>
      <c r="E114" s="102">
        <v>1290</v>
      </c>
      <c r="F114" s="102">
        <v>0</v>
      </c>
      <c r="G114" s="102" t="s">
        <v>254</v>
      </c>
    </row>
    <row r="115" spans="1:7" x14ac:dyDescent="0.2">
      <c r="A115" s="122" t="s">
        <v>946</v>
      </c>
      <c r="B115" s="102">
        <v>0</v>
      </c>
      <c r="C115" s="102" t="s">
        <v>254</v>
      </c>
      <c r="D115" s="315">
        <v>3844</v>
      </c>
      <c r="E115" s="102">
        <v>3844</v>
      </c>
      <c r="F115" s="102">
        <v>0</v>
      </c>
      <c r="G115" s="102" t="s">
        <v>254</v>
      </c>
    </row>
    <row r="116" spans="1:7" x14ac:dyDescent="0.2">
      <c r="A116" s="122" t="s">
        <v>713</v>
      </c>
      <c r="B116" s="102">
        <v>0</v>
      </c>
      <c r="C116" s="102" t="s">
        <v>254</v>
      </c>
      <c r="D116" s="315">
        <v>444</v>
      </c>
      <c r="E116" s="102">
        <v>444</v>
      </c>
      <c r="F116" s="102">
        <v>0</v>
      </c>
      <c r="G116" s="102" t="s">
        <v>254</v>
      </c>
    </row>
    <row r="117" spans="1:7" x14ac:dyDescent="0.2">
      <c r="A117" s="122" t="s">
        <v>657</v>
      </c>
      <c r="B117" s="102">
        <v>0</v>
      </c>
      <c r="C117" s="102" t="s">
        <v>254</v>
      </c>
      <c r="D117" s="315">
        <v>1290</v>
      </c>
      <c r="E117" s="102">
        <v>1290</v>
      </c>
      <c r="F117" s="102">
        <v>0</v>
      </c>
      <c r="G117" s="102" t="s">
        <v>254</v>
      </c>
    </row>
    <row r="118" spans="1:7" x14ac:dyDescent="0.2">
      <c r="A118" s="122" t="s">
        <v>663</v>
      </c>
      <c r="B118" s="102">
        <v>1100</v>
      </c>
      <c r="C118" s="102" t="s">
        <v>254</v>
      </c>
      <c r="D118" s="315">
        <v>2280</v>
      </c>
      <c r="E118" s="102">
        <v>3380</v>
      </c>
      <c r="F118" s="102">
        <v>0</v>
      </c>
      <c r="G118" s="102" t="s">
        <v>254</v>
      </c>
    </row>
    <row r="119" spans="1:7" x14ac:dyDescent="0.2">
      <c r="A119" s="122" t="s">
        <v>669</v>
      </c>
      <c r="B119" s="102">
        <v>0</v>
      </c>
      <c r="C119" s="102" t="s">
        <v>254</v>
      </c>
      <c r="D119" s="315">
        <v>237</v>
      </c>
      <c r="E119" s="102">
        <v>237</v>
      </c>
      <c r="F119" s="102">
        <v>0</v>
      </c>
      <c r="G119" s="102" t="s">
        <v>254</v>
      </c>
    </row>
    <row r="120" spans="1:7" x14ac:dyDescent="0.2">
      <c r="A120" s="122" t="s">
        <v>683</v>
      </c>
      <c r="B120" s="102">
        <v>0</v>
      </c>
      <c r="C120" s="102" t="s">
        <v>254</v>
      </c>
      <c r="D120" s="315">
        <v>1290</v>
      </c>
      <c r="E120" s="102">
        <v>1290</v>
      </c>
      <c r="F120" s="102">
        <v>0</v>
      </c>
      <c r="G120" s="102" t="s">
        <v>254</v>
      </c>
    </row>
    <row r="121" spans="1:7" x14ac:dyDescent="0.2">
      <c r="A121" s="122" t="s">
        <v>719</v>
      </c>
      <c r="B121" s="102">
        <v>0</v>
      </c>
      <c r="C121" s="102" t="s">
        <v>254</v>
      </c>
      <c r="D121" s="315">
        <v>120</v>
      </c>
      <c r="E121" s="102">
        <v>120</v>
      </c>
      <c r="F121" s="102">
        <v>0</v>
      </c>
      <c r="G121" s="102" t="s">
        <v>254</v>
      </c>
    </row>
    <row r="122" spans="1:7" x14ac:dyDescent="0.2">
      <c r="A122" s="122" t="s">
        <v>947</v>
      </c>
      <c r="B122" s="102">
        <v>0</v>
      </c>
      <c r="C122" s="102" t="s">
        <v>254</v>
      </c>
      <c r="D122" s="315">
        <v>1290</v>
      </c>
      <c r="E122" s="102">
        <v>1290</v>
      </c>
      <c r="F122" s="102">
        <v>0</v>
      </c>
      <c r="G122" s="102" t="s">
        <v>254</v>
      </c>
    </row>
    <row r="123" spans="1:7" x14ac:dyDescent="0.2">
      <c r="A123" s="122" t="s">
        <v>898</v>
      </c>
      <c r="B123" s="102">
        <v>0</v>
      </c>
      <c r="C123" s="102" t="s">
        <v>254</v>
      </c>
      <c r="D123" s="315">
        <v>185</v>
      </c>
      <c r="E123" s="102">
        <v>185</v>
      </c>
      <c r="F123" s="102">
        <v>0</v>
      </c>
      <c r="G123" s="102" t="s">
        <v>254</v>
      </c>
    </row>
    <row r="124" spans="1:7" x14ac:dyDescent="0.2">
      <c r="A124" s="122" t="s">
        <v>448</v>
      </c>
      <c r="B124" s="102">
        <v>2400</v>
      </c>
      <c r="C124" s="102" t="s">
        <v>254</v>
      </c>
      <c r="D124" s="315">
        <v>6200</v>
      </c>
      <c r="E124" s="102">
        <v>4381.66</v>
      </c>
      <c r="F124" s="102">
        <v>4218.34</v>
      </c>
      <c r="G124" s="102" t="s">
        <v>254</v>
      </c>
    </row>
    <row r="125" spans="1:7" x14ac:dyDescent="0.2">
      <c r="A125" s="122" t="s">
        <v>454</v>
      </c>
      <c r="B125" s="102">
        <v>0</v>
      </c>
      <c r="C125" s="102" t="s">
        <v>254</v>
      </c>
      <c r="D125" s="315">
        <v>2500</v>
      </c>
      <c r="E125" s="102">
        <v>2500</v>
      </c>
      <c r="F125" s="102">
        <v>0</v>
      </c>
      <c r="G125" s="102" t="s">
        <v>254</v>
      </c>
    </row>
    <row r="126" spans="1:7" x14ac:dyDescent="0.2">
      <c r="A126" s="122" t="s">
        <v>343</v>
      </c>
      <c r="B126" s="102">
        <v>790439.07</v>
      </c>
      <c r="C126" s="102" t="s">
        <v>254</v>
      </c>
      <c r="D126" s="315">
        <v>1262350.32</v>
      </c>
      <c r="E126" s="102">
        <v>1612322.24</v>
      </c>
      <c r="F126" s="102">
        <v>440467.15</v>
      </c>
      <c r="G126" s="102" t="s">
        <v>254</v>
      </c>
    </row>
    <row r="127" spans="1:7" x14ac:dyDescent="0.2">
      <c r="A127" s="122" t="s">
        <v>344</v>
      </c>
      <c r="B127" s="102">
        <v>790439.07</v>
      </c>
      <c r="C127" s="102" t="s">
        <v>254</v>
      </c>
      <c r="D127" s="315">
        <v>1262350.32</v>
      </c>
      <c r="E127" s="102">
        <v>1612322.24</v>
      </c>
      <c r="F127" s="102">
        <v>440467.15</v>
      </c>
      <c r="G127" s="102" t="s">
        <v>254</v>
      </c>
    </row>
    <row r="128" spans="1:7" x14ac:dyDescent="0.2">
      <c r="A128" s="122" t="s">
        <v>345</v>
      </c>
      <c r="B128" s="102">
        <v>790439.07</v>
      </c>
      <c r="C128" s="102" t="s">
        <v>254</v>
      </c>
      <c r="D128" s="315">
        <v>1262350.32</v>
      </c>
      <c r="E128" s="102">
        <v>1612322.24</v>
      </c>
      <c r="F128" s="102">
        <v>440467.15</v>
      </c>
      <c r="G128" s="102" t="s">
        <v>254</v>
      </c>
    </row>
    <row r="129" spans="1:7" x14ac:dyDescent="0.2">
      <c r="A129" s="122" t="s">
        <v>807</v>
      </c>
      <c r="B129" s="102">
        <v>0</v>
      </c>
      <c r="C129" s="102" t="s">
        <v>254</v>
      </c>
      <c r="D129" s="315">
        <v>571156.16</v>
      </c>
      <c r="E129" s="102">
        <v>571156.16</v>
      </c>
      <c r="F129" s="102">
        <v>0</v>
      </c>
      <c r="G129" s="102" t="s">
        <v>254</v>
      </c>
    </row>
    <row r="130" spans="1:7" x14ac:dyDescent="0.2">
      <c r="A130" s="122" t="s">
        <v>870</v>
      </c>
      <c r="B130" s="102">
        <v>55000.01</v>
      </c>
      <c r="C130" s="102" t="s">
        <v>254</v>
      </c>
      <c r="D130" s="315">
        <v>0</v>
      </c>
      <c r="E130" s="102">
        <v>55000.01</v>
      </c>
      <c r="F130" s="102">
        <v>0</v>
      </c>
      <c r="G130" s="102" t="s">
        <v>254</v>
      </c>
    </row>
    <row r="131" spans="1:7" x14ac:dyDescent="0.2">
      <c r="A131" s="122" t="s">
        <v>948</v>
      </c>
      <c r="B131" s="102">
        <v>0</v>
      </c>
      <c r="C131" s="102" t="s">
        <v>254</v>
      </c>
      <c r="D131" s="315">
        <v>3349.5</v>
      </c>
      <c r="E131" s="102">
        <v>3349.5</v>
      </c>
      <c r="F131" s="102">
        <v>0</v>
      </c>
      <c r="G131" s="102" t="s">
        <v>254</v>
      </c>
    </row>
    <row r="132" spans="1:7" x14ac:dyDescent="0.2">
      <c r="A132" s="122" t="s">
        <v>949</v>
      </c>
      <c r="B132" s="102">
        <v>0</v>
      </c>
      <c r="C132" s="102" t="s">
        <v>254</v>
      </c>
      <c r="D132" s="315">
        <v>63266.400000000001</v>
      </c>
      <c r="E132" s="102">
        <v>0</v>
      </c>
      <c r="F132" s="102">
        <v>63266.400000000001</v>
      </c>
      <c r="G132" s="102" t="s">
        <v>254</v>
      </c>
    </row>
    <row r="133" spans="1:7" x14ac:dyDescent="0.2">
      <c r="A133" s="122" t="s">
        <v>765</v>
      </c>
      <c r="B133" s="102">
        <v>3689</v>
      </c>
      <c r="C133" s="102" t="s">
        <v>254</v>
      </c>
      <c r="D133" s="315">
        <v>0</v>
      </c>
      <c r="E133" s="102">
        <v>3689</v>
      </c>
      <c r="F133" s="102">
        <v>0</v>
      </c>
      <c r="G133" s="102" t="s">
        <v>254</v>
      </c>
    </row>
    <row r="134" spans="1:7" x14ac:dyDescent="0.2">
      <c r="A134" s="122" t="s">
        <v>871</v>
      </c>
      <c r="B134" s="102">
        <v>12760</v>
      </c>
      <c r="C134" s="102" t="s">
        <v>254</v>
      </c>
      <c r="D134" s="315">
        <v>0</v>
      </c>
      <c r="E134" s="102">
        <v>12760</v>
      </c>
      <c r="F134" s="102">
        <v>0</v>
      </c>
      <c r="G134" s="102" t="s">
        <v>254</v>
      </c>
    </row>
    <row r="135" spans="1:7" x14ac:dyDescent="0.2">
      <c r="A135" s="122" t="s">
        <v>674</v>
      </c>
      <c r="B135" s="102">
        <v>41992</v>
      </c>
      <c r="C135" s="102" t="s">
        <v>254</v>
      </c>
      <c r="D135" s="315">
        <v>0</v>
      </c>
      <c r="E135" s="102">
        <v>41992</v>
      </c>
      <c r="F135" s="102">
        <v>0</v>
      </c>
      <c r="G135" s="102" t="s">
        <v>254</v>
      </c>
    </row>
    <row r="136" spans="1:7" x14ac:dyDescent="0.2">
      <c r="A136" s="122" t="s">
        <v>950</v>
      </c>
      <c r="B136" s="102">
        <v>0</v>
      </c>
      <c r="C136" s="102" t="s">
        <v>254</v>
      </c>
      <c r="D136" s="315">
        <v>86594</v>
      </c>
      <c r="E136" s="102">
        <v>86594</v>
      </c>
      <c r="F136" s="102">
        <v>0</v>
      </c>
      <c r="G136" s="102" t="s">
        <v>254</v>
      </c>
    </row>
    <row r="137" spans="1:7" x14ac:dyDescent="0.2">
      <c r="A137" s="122" t="s">
        <v>675</v>
      </c>
      <c r="B137" s="102">
        <v>81755.649999999994</v>
      </c>
      <c r="C137" s="102" t="s">
        <v>254</v>
      </c>
      <c r="D137" s="315">
        <v>0</v>
      </c>
      <c r="E137" s="102">
        <v>81755.649999999994</v>
      </c>
      <c r="F137" s="102">
        <v>0</v>
      </c>
      <c r="G137" s="102" t="s">
        <v>254</v>
      </c>
    </row>
    <row r="138" spans="1:7" x14ac:dyDescent="0.2">
      <c r="A138" s="122" t="s">
        <v>714</v>
      </c>
      <c r="B138" s="102">
        <v>24360</v>
      </c>
      <c r="C138" s="102" t="s">
        <v>254</v>
      </c>
      <c r="D138" s="315">
        <v>0</v>
      </c>
      <c r="E138" s="102">
        <v>24360</v>
      </c>
      <c r="F138" s="102">
        <v>0</v>
      </c>
      <c r="G138" s="102" t="s">
        <v>254</v>
      </c>
    </row>
    <row r="139" spans="1:7" x14ac:dyDescent="0.2">
      <c r="A139" s="122" t="s">
        <v>951</v>
      </c>
      <c r="B139" s="102">
        <v>0</v>
      </c>
      <c r="C139" s="102" t="s">
        <v>254</v>
      </c>
      <c r="D139" s="315">
        <v>33105</v>
      </c>
      <c r="E139" s="102">
        <v>0</v>
      </c>
      <c r="F139" s="102">
        <v>33105</v>
      </c>
      <c r="G139" s="102" t="s">
        <v>254</v>
      </c>
    </row>
    <row r="140" spans="1:7" x14ac:dyDescent="0.2">
      <c r="A140" s="122" t="s">
        <v>952</v>
      </c>
      <c r="B140" s="102">
        <v>0</v>
      </c>
      <c r="C140" s="102" t="s">
        <v>254</v>
      </c>
      <c r="D140" s="315">
        <v>3986</v>
      </c>
      <c r="E140" s="102">
        <v>0</v>
      </c>
      <c r="F140" s="102">
        <v>3986</v>
      </c>
      <c r="G140" s="102" t="s">
        <v>254</v>
      </c>
    </row>
    <row r="141" spans="1:7" x14ac:dyDescent="0.2">
      <c r="A141" s="122" t="s">
        <v>953</v>
      </c>
      <c r="B141" s="102">
        <v>0</v>
      </c>
      <c r="C141" s="102" t="s">
        <v>254</v>
      </c>
      <c r="D141" s="315">
        <v>231623</v>
      </c>
      <c r="E141" s="102">
        <v>231623</v>
      </c>
      <c r="F141" s="102">
        <v>0</v>
      </c>
      <c r="G141" s="102" t="s">
        <v>254</v>
      </c>
    </row>
    <row r="142" spans="1:7" x14ac:dyDescent="0.2">
      <c r="A142" s="122" t="s">
        <v>816</v>
      </c>
      <c r="B142" s="102">
        <v>64546.43</v>
      </c>
      <c r="C142" s="102" t="s">
        <v>254</v>
      </c>
      <c r="D142" s="315">
        <v>0</v>
      </c>
      <c r="E142" s="102">
        <v>64546.43</v>
      </c>
      <c r="F142" s="102">
        <v>0</v>
      </c>
      <c r="G142" s="102" t="s">
        <v>254</v>
      </c>
    </row>
    <row r="143" spans="1:7" x14ac:dyDescent="0.2">
      <c r="A143" s="122" t="s">
        <v>676</v>
      </c>
      <c r="B143" s="102">
        <v>8638</v>
      </c>
      <c r="C143" s="102" t="s">
        <v>254</v>
      </c>
      <c r="D143" s="315">
        <v>0</v>
      </c>
      <c r="E143" s="102">
        <v>8638</v>
      </c>
      <c r="F143" s="102">
        <v>0</v>
      </c>
      <c r="G143" s="102" t="s">
        <v>254</v>
      </c>
    </row>
    <row r="144" spans="1:7" x14ac:dyDescent="0.2">
      <c r="A144" s="122" t="s">
        <v>346</v>
      </c>
      <c r="B144" s="102">
        <v>0</v>
      </c>
      <c r="C144" s="102" t="s">
        <v>254</v>
      </c>
      <c r="D144" s="315">
        <v>470</v>
      </c>
      <c r="E144" s="102">
        <v>470</v>
      </c>
      <c r="F144" s="102">
        <v>0</v>
      </c>
      <c r="G144" s="102" t="s">
        <v>254</v>
      </c>
    </row>
    <row r="145" spans="1:7" x14ac:dyDescent="0.2">
      <c r="A145" s="122" t="s">
        <v>766</v>
      </c>
      <c r="B145" s="102">
        <v>107775</v>
      </c>
      <c r="C145" s="102" t="s">
        <v>254</v>
      </c>
      <c r="D145" s="315">
        <v>0</v>
      </c>
      <c r="E145" s="102">
        <v>27840.59</v>
      </c>
      <c r="F145" s="102">
        <v>79934.41</v>
      </c>
      <c r="G145" s="102" t="s">
        <v>254</v>
      </c>
    </row>
    <row r="146" spans="1:7" x14ac:dyDescent="0.2">
      <c r="A146" s="122" t="s">
        <v>767</v>
      </c>
      <c r="B146" s="102">
        <v>130087.67999999999</v>
      </c>
      <c r="C146" s="102" t="s">
        <v>254</v>
      </c>
      <c r="D146" s="315">
        <v>130087.66</v>
      </c>
      <c r="E146" s="102">
        <v>0</v>
      </c>
      <c r="F146" s="102">
        <v>260175.34</v>
      </c>
      <c r="G146" s="102" t="s">
        <v>254</v>
      </c>
    </row>
    <row r="147" spans="1:7" x14ac:dyDescent="0.2">
      <c r="A147" s="122" t="s">
        <v>768</v>
      </c>
      <c r="B147" s="102">
        <v>10798</v>
      </c>
      <c r="C147" s="102" t="s">
        <v>254</v>
      </c>
      <c r="D147" s="315">
        <v>0</v>
      </c>
      <c r="E147" s="102">
        <v>10798</v>
      </c>
      <c r="F147" s="102">
        <v>0</v>
      </c>
      <c r="G147" s="102" t="s">
        <v>254</v>
      </c>
    </row>
    <row r="148" spans="1:7" x14ac:dyDescent="0.2">
      <c r="A148" s="122" t="s">
        <v>806</v>
      </c>
      <c r="B148" s="102">
        <v>39097.800000000003</v>
      </c>
      <c r="C148" s="102" t="s">
        <v>254</v>
      </c>
      <c r="D148" s="315">
        <v>39097.800000000003</v>
      </c>
      <c r="E148" s="102">
        <v>78195.600000000006</v>
      </c>
      <c r="F148" s="102">
        <v>0</v>
      </c>
      <c r="G148" s="102" t="s">
        <v>254</v>
      </c>
    </row>
    <row r="149" spans="1:7" x14ac:dyDescent="0.2">
      <c r="A149" s="122" t="s">
        <v>873</v>
      </c>
      <c r="B149" s="102">
        <v>35861.4</v>
      </c>
      <c r="C149" s="102" t="s">
        <v>254</v>
      </c>
      <c r="D149" s="315">
        <v>0</v>
      </c>
      <c r="E149" s="102">
        <v>35861.4</v>
      </c>
      <c r="F149" s="102">
        <v>0</v>
      </c>
      <c r="G149" s="102" t="s">
        <v>254</v>
      </c>
    </row>
    <row r="150" spans="1:7" x14ac:dyDescent="0.2">
      <c r="A150" s="122" t="s">
        <v>874</v>
      </c>
      <c r="B150" s="102">
        <v>174078.1</v>
      </c>
      <c r="C150" s="102" t="s">
        <v>254</v>
      </c>
      <c r="D150" s="315">
        <v>0</v>
      </c>
      <c r="E150" s="102">
        <v>174078.1</v>
      </c>
      <c r="F150" s="102">
        <v>0</v>
      </c>
      <c r="G150" s="102" t="s">
        <v>254</v>
      </c>
    </row>
    <row r="151" spans="1:7" x14ac:dyDescent="0.2">
      <c r="A151" s="122" t="s">
        <v>954</v>
      </c>
      <c r="B151" s="102">
        <v>0</v>
      </c>
      <c r="C151" s="102" t="s">
        <v>254</v>
      </c>
      <c r="D151" s="315">
        <v>29614.799999999999</v>
      </c>
      <c r="E151" s="102">
        <v>29614.799999999999</v>
      </c>
      <c r="F151" s="102">
        <v>0</v>
      </c>
      <c r="G151" s="102" t="s">
        <v>254</v>
      </c>
    </row>
    <row r="152" spans="1:7" x14ac:dyDescent="0.2">
      <c r="A152" s="122" t="s">
        <v>955</v>
      </c>
      <c r="B152" s="102">
        <v>0</v>
      </c>
      <c r="C152" s="102" t="s">
        <v>254</v>
      </c>
      <c r="D152" s="315">
        <v>70000</v>
      </c>
      <c r="E152" s="102">
        <v>70000</v>
      </c>
      <c r="F152" s="102">
        <v>0</v>
      </c>
      <c r="G152" s="102" t="s">
        <v>254</v>
      </c>
    </row>
    <row r="153" spans="1:7" x14ac:dyDescent="0.2">
      <c r="A153" s="122" t="s">
        <v>347</v>
      </c>
      <c r="B153" s="102">
        <v>129414.41</v>
      </c>
      <c r="C153" s="102" t="s">
        <v>254</v>
      </c>
      <c r="D153" s="315">
        <v>80401.3</v>
      </c>
      <c r="E153" s="102">
        <v>96022.34</v>
      </c>
      <c r="F153" s="102">
        <v>113793.37</v>
      </c>
      <c r="G153" s="102" t="s">
        <v>254</v>
      </c>
    </row>
    <row r="154" spans="1:7" x14ac:dyDescent="0.2">
      <c r="A154" s="122" t="s">
        <v>348</v>
      </c>
      <c r="B154" s="102">
        <v>129414.41</v>
      </c>
      <c r="C154" s="102" t="s">
        <v>254</v>
      </c>
      <c r="D154" s="315">
        <v>80401.3</v>
      </c>
      <c r="E154" s="102">
        <v>96022.34</v>
      </c>
      <c r="F154" s="102">
        <v>113793.37</v>
      </c>
      <c r="G154" s="102" t="s">
        <v>254</v>
      </c>
    </row>
    <row r="155" spans="1:7" x14ac:dyDescent="0.2">
      <c r="A155" s="122" t="s">
        <v>349</v>
      </c>
      <c r="B155" s="102">
        <v>115387.91</v>
      </c>
      <c r="C155" s="102" t="s">
        <v>254</v>
      </c>
      <c r="D155" s="315">
        <v>56172.52</v>
      </c>
      <c r="E155" s="102">
        <v>73892.44</v>
      </c>
      <c r="F155" s="102">
        <v>97667.99</v>
      </c>
      <c r="G155" s="102" t="s">
        <v>254</v>
      </c>
    </row>
    <row r="156" spans="1:7" x14ac:dyDescent="0.2">
      <c r="A156" s="122" t="s">
        <v>563</v>
      </c>
      <c r="B156" s="102">
        <v>57898.81</v>
      </c>
      <c r="C156" s="102" t="s">
        <v>254</v>
      </c>
      <c r="D156" s="315">
        <v>28538.95</v>
      </c>
      <c r="E156" s="102">
        <v>30057.03</v>
      </c>
      <c r="F156" s="102">
        <v>56380.73</v>
      </c>
      <c r="G156" s="102" t="s">
        <v>254</v>
      </c>
    </row>
    <row r="157" spans="1:7" x14ac:dyDescent="0.2">
      <c r="A157" s="122" t="s">
        <v>350</v>
      </c>
      <c r="B157" s="102">
        <v>5768.1</v>
      </c>
      <c r="C157" s="102" t="s">
        <v>254</v>
      </c>
      <c r="D157" s="315">
        <v>27633.57</v>
      </c>
      <c r="E157" s="102">
        <v>27832.23</v>
      </c>
      <c r="F157" s="102">
        <v>5569.44</v>
      </c>
      <c r="G157" s="102" t="s">
        <v>254</v>
      </c>
    </row>
    <row r="158" spans="1:7" x14ac:dyDescent="0.2">
      <c r="A158" s="122" t="s">
        <v>564</v>
      </c>
      <c r="B158" s="102">
        <v>51721</v>
      </c>
      <c r="C158" s="102" t="s">
        <v>254</v>
      </c>
      <c r="D158" s="315">
        <v>0</v>
      </c>
      <c r="E158" s="102">
        <v>16003.18</v>
      </c>
      <c r="F158" s="102">
        <v>35717.82</v>
      </c>
      <c r="G158" s="102" t="s">
        <v>254</v>
      </c>
    </row>
    <row r="159" spans="1:7" x14ac:dyDescent="0.2">
      <c r="A159" s="122" t="s">
        <v>351</v>
      </c>
      <c r="B159" s="102">
        <v>14026.5</v>
      </c>
      <c r="C159" s="102" t="s">
        <v>254</v>
      </c>
      <c r="D159" s="315">
        <v>24228.78</v>
      </c>
      <c r="E159" s="102">
        <v>22129.9</v>
      </c>
      <c r="F159" s="102">
        <v>16125.38</v>
      </c>
      <c r="G159" s="102" t="s">
        <v>254</v>
      </c>
    </row>
    <row r="160" spans="1:7" x14ac:dyDescent="0.2">
      <c r="A160" s="122" t="s">
        <v>352</v>
      </c>
      <c r="B160" s="102">
        <v>14026.5</v>
      </c>
      <c r="C160" s="102" t="s">
        <v>254</v>
      </c>
      <c r="D160" s="315">
        <v>24228.78</v>
      </c>
      <c r="E160" s="102">
        <v>22129.9</v>
      </c>
      <c r="F160" s="102">
        <v>16125.38</v>
      </c>
      <c r="G160" s="102" t="s">
        <v>254</v>
      </c>
    </row>
    <row r="161" spans="1:7" x14ac:dyDescent="0.2">
      <c r="A161" s="122" t="s">
        <v>353</v>
      </c>
      <c r="B161" s="102">
        <v>305405130.47000003</v>
      </c>
      <c r="C161" s="102" t="s">
        <v>254</v>
      </c>
      <c r="D161" s="315">
        <v>1093141.1399999999</v>
      </c>
      <c r="E161" s="102">
        <v>520003.73</v>
      </c>
      <c r="F161" s="102">
        <v>305978267.88</v>
      </c>
      <c r="G161" s="102" t="s">
        <v>254</v>
      </c>
    </row>
    <row r="162" spans="1:7" x14ac:dyDescent="0.2">
      <c r="A162" s="122" t="s">
        <v>354</v>
      </c>
      <c r="B162" s="102">
        <v>222712740.84</v>
      </c>
      <c r="C162" s="102" t="s">
        <v>254</v>
      </c>
      <c r="D162" s="315">
        <v>0</v>
      </c>
      <c r="E162" s="102">
        <v>0</v>
      </c>
      <c r="F162" s="102">
        <v>222712740.84</v>
      </c>
      <c r="G162" s="102" t="s">
        <v>254</v>
      </c>
    </row>
    <row r="163" spans="1:7" x14ac:dyDescent="0.2">
      <c r="A163" s="122" t="s">
        <v>355</v>
      </c>
      <c r="B163" s="102">
        <v>107947699.95999999</v>
      </c>
      <c r="C163" s="102" t="s">
        <v>254</v>
      </c>
      <c r="D163" s="315">
        <v>0</v>
      </c>
      <c r="E163" s="102">
        <v>0</v>
      </c>
      <c r="F163" s="102">
        <v>107947699.95999999</v>
      </c>
      <c r="G163" s="102" t="s">
        <v>254</v>
      </c>
    </row>
    <row r="164" spans="1:7" x14ac:dyDescent="0.2">
      <c r="A164" s="122" t="s">
        <v>355</v>
      </c>
      <c r="B164" s="102">
        <v>107947699.95999999</v>
      </c>
      <c r="C164" s="102" t="s">
        <v>254</v>
      </c>
      <c r="D164" s="315">
        <v>0</v>
      </c>
      <c r="E164" s="102">
        <v>0</v>
      </c>
      <c r="F164" s="102">
        <v>107947699.95999999</v>
      </c>
      <c r="G164" s="102" t="s">
        <v>254</v>
      </c>
    </row>
    <row r="165" spans="1:7" x14ac:dyDescent="0.2">
      <c r="A165" s="122" t="s">
        <v>356</v>
      </c>
      <c r="B165" s="102">
        <v>597435.49</v>
      </c>
      <c r="C165" s="102" t="s">
        <v>254</v>
      </c>
      <c r="D165" s="315">
        <v>0</v>
      </c>
      <c r="E165" s="102">
        <v>0</v>
      </c>
      <c r="F165" s="102">
        <v>597435.49</v>
      </c>
      <c r="G165" s="102" t="s">
        <v>254</v>
      </c>
    </row>
    <row r="166" spans="1:7" x14ac:dyDescent="0.2">
      <c r="A166" s="122" t="s">
        <v>357</v>
      </c>
      <c r="B166" s="102">
        <v>26354743.649999999</v>
      </c>
      <c r="C166" s="102" t="s">
        <v>254</v>
      </c>
      <c r="D166" s="315">
        <v>0</v>
      </c>
      <c r="E166" s="102">
        <v>0</v>
      </c>
      <c r="F166" s="102">
        <v>26354743.649999999</v>
      </c>
      <c r="G166" s="102" t="s">
        <v>254</v>
      </c>
    </row>
    <row r="167" spans="1:7" x14ac:dyDescent="0.2">
      <c r="A167" s="122" t="s">
        <v>358</v>
      </c>
      <c r="B167" s="102">
        <v>80822256.349999994</v>
      </c>
      <c r="C167" s="102" t="s">
        <v>254</v>
      </c>
      <c r="D167" s="315">
        <v>0</v>
      </c>
      <c r="E167" s="102">
        <v>0</v>
      </c>
      <c r="F167" s="102">
        <v>80822256.349999994</v>
      </c>
      <c r="G167" s="102" t="s">
        <v>254</v>
      </c>
    </row>
    <row r="168" spans="1:7" x14ac:dyDescent="0.2">
      <c r="A168" s="122" t="s">
        <v>359</v>
      </c>
      <c r="B168" s="102">
        <v>173264.47</v>
      </c>
      <c r="C168" s="102" t="s">
        <v>254</v>
      </c>
      <c r="D168" s="315">
        <v>0</v>
      </c>
      <c r="E168" s="102">
        <v>0</v>
      </c>
      <c r="F168" s="102">
        <v>173264.47</v>
      </c>
      <c r="G168" s="102" t="s">
        <v>254</v>
      </c>
    </row>
    <row r="169" spans="1:7" x14ac:dyDescent="0.2">
      <c r="A169" s="122" t="s">
        <v>360</v>
      </c>
      <c r="B169" s="102">
        <v>114328788.04000001</v>
      </c>
      <c r="C169" s="102" t="s">
        <v>254</v>
      </c>
      <c r="D169" s="315">
        <v>0</v>
      </c>
      <c r="E169" s="102">
        <v>0</v>
      </c>
      <c r="F169" s="102">
        <v>114328788.04000001</v>
      </c>
      <c r="G169" s="102" t="s">
        <v>254</v>
      </c>
    </row>
    <row r="170" spans="1:7" x14ac:dyDescent="0.2">
      <c r="A170" s="122" t="s">
        <v>360</v>
      </c>
      <c r="B170" s="102">
        <v>114328788.04000001</v>
      </c>
      <c r="C170" s="102" t="s">
        <v>254</v>
      </c>
      <c r="D170" s="315">
        <v>0</v>
      </c>
      <c r="E170" s="102">
        <v>0</v>
      </c>
      <c r="F170" s="102">
        <v>114328788.04000001</v>
      </c>
      <c r="G170" s="102" t="s">
        <v>254</v>
      </c>
    </row>
    <row r="171" spans="1:7" x14ac:dyDescent="0.2">
      <c r="A171" s="122" t="s">
        <v>361</v>
      </c>
      <c r="B171" s="102">
        <v>7589162.1399999997</v>
      </c>
      <c r="C171" s="102" t="s">
        <v>254</v>
      </c>
      <c r="D171" s="315">
        <v>0</v>
      </c>
      <c r="E171" s="102">
        <v>0</v>
      </c>
      <c r="F171" s="102">
        <v>7589162.1399999997</v>
      </c>
      <c r="G171" s="102" t="s">
        <v>254</v>
      </c>
    </row>
    <row r="172" spans="1:7" x14ac:dyDescent="0.2">
      <c r="A172" s="122" t="s">
        <v>362</v>
      </c>
      <c r="B172" s="102">
        <v>3533909.99</v>
      </c>
      <c r="C172" s="102" t="s">
        <v>254</v>
      </c>
      <c r="D172" s="315">
        <v>0</v>
      </c>
      <c r="E172" s="102">
        <v>0</v>
      </c>
      <c r="F172" s="102">
        <v>3533909.99</v>
      </c>
      <c r="G172" s="102" t="s">
        <v>254</v>
      </c>
    </row>
    <row r="173" spans="1:7" x14ac:dyDescent="0.2">
      <c r="A173" s="122" t="s">
        <v>363</v>
      </c>
      <c r="B173" s="102">
        <v>7352020.1900000004</v>
      </c>
      <c r="C173" s="102" t="s">
        <v>254</v>
      </c>
      <c r="D173" s="315">
        <v>0</v>
      </c>
      <c r="E173" s="102">
        <v>0</v>
      </c>
      <c r="F173" s="102">
        <v>7352020.1900000004</v>
      </c>
      <c r="G173" s="102" t="s">
        <v>254</v>
      </c>
    </row>
    <row r="174" spans="1:7" x14ac:dyDescent="0.2">
      <c r="A174" s="122" t="s">
        <v>364</v>
      </c>
      <c r="B174" s="102">
        <v>3566809.49</v>
      </c>
      <c r="C174" s="102" t="s">
        <v>254</v>
      </c>
      <c r="D174" s="315">
        <v>0</v>
      </c>
      <c r="E174" s="102">
        <v>0</v>
      </c>
      <c r="F174" s="102">
        <v>3566809.49</v>
      </c>
      <c r="G174" s="102" t="s">
        <v>254</v>
      </c>
    </row>
    <row r="175" spans="1:7" x14ac:dyDescent="0.2">
      <c r="A175" s="122" t="s">
        <v>365</v>
      </c>
      <c r="B175" s="102">
        <v>1015090.75</v>
      </c>
      <c r="C175" s="102" t="s">
        <v>254</v>
      </c>
      <c r="D175" s="315">
        <v>0</v>
      </c>
      <c r="E175" s="102">
        <v>0</v>
      </c>
      <c r="F175" s="102">
        <v>1015090.75</v>
      </c>
      <c r="G175" s="102" t="s">
        <v>254</v>
      </c>
    </row>
    <row r="176" spans="1:7" x14ac:dyDescent="0.2">
      <c r="A176" s="122" t="s">
        <v>366</v>
      </c>
      <c r="B176" s="102">
        <v>1518581.63</v>
      </c>
      <c r="C176" s="102" t="s">
        <v>254</v>
      </c>
      <c r="D176" s="315">
        <v>0</v>
      </c>
      <c r="E176" s="102">
        <v>0</v>
      </c>
      <c r="F176" s="102">
        <v>1518581.63</v>
      </c>
      <c r="G176" s="102" t="s">
        <v>254</v>
      </c>
    </row>
    <row r="177" spans="1:7" x14ac:dyDescent="0.2">
      <c r="A177" s="122" t="s">
        <v>367</v>
      </c>
      <c r="B177" s="102">
        <v>5546892.7199999997</v>
      </c>
      <c r="C177" s="102" t="s">
        <v>254</v>
      </c>
      <c r="D177" s="315">
        <v>0</v>
      </c>
      <c r="E177" s="102">
        <v>0</v>
      </c>
      <c r="F177" s="102">
        <v>5546892.7199999997</v>
      </c>
      <c r="G177" s="102" t="s">
        <v>254</v>
      </c>
    </row>
    <row r="178" spans="1:7" x14ac:dyDescent="0.2">
      <c r="A178" s="122" t="s">
        <v>368</v>
      </c>
      <c r="B178" s="102">
        <v>1305213.52</v>
      </c>
      <c r="C178" s="102" t="s">
        <v>254</v>
      </c>
      <c r="D178" s="315">
        <v>0</v>
      </c>
      <c r="E178" s="102">
        <v>0</v>
      </c>
      <c r="F178" s="102">
        <v>1305213.52</v>
      </c>
      <c r="G178" s="102" t="s">
        <v>254</v>
      </c>
    </row>
    <row r="179" spans="1:7" x14ac:dyDescent="0.2">
      <c r="A179" s="122" t="s">
        <v>369</v>
      </c>
      <c r="B179" s="102">
        <v>3971550.47</v>
      </c>
      <c r="C179" s="102" t="s">
        <v>254</v>
      </c>
      <c r="D179" s="315">
        <v>0</v>
      </c>
      <c r="E179" s="102">
        <v>0</v>
      </c>
      <c r="F179" s="102">
        <v>3971550.47</v>
      </c>
      <c r="G179" s="102" t="s">
        <v>254</v>
      </c>
    </row>
    <row r="180" spans="1:7" x14ac:dyDescent="0.2">
      <c r="A180" s="122" t="s">
        <v>370</v>
      </c>
      <c r="B180" s="102">
        <v>237797.86</v>
      </c>
      <c r="C180" s="102" t="s">
        <v>254</v>
      </c>
      <c r="D180" s="315">
        <v>0</v>
      </c>
      <c r="E180" s="102">
        <v>0</v>
      </c>
      <c r="F180" s="102">
        <v>237797.86</v>
      </c>
      <c r="G180" s="102" t="s">
        <v>254</v>
      </c>
    </row>
    <row r="181" spans="1:7" x14ac:dyDescent="0.2">
      <c r="A181" s="122" t="s">
        <v>371</v>
      </c>
      <c r="B181" s="102">
        <v>7540073.6200000001</v>
      </c>
      <c r="C181" s="102" t="s">
        <v>254</v>
      </c>
      <c r="D181" s="315">
        <v>0</v>
      </c>
      <c r="E181" s="102">
        <v>0</v>
      </c>
      <c r="F181" s="102">
        <v>7540073.6200000001</v>
      </c>
      <c r="G181" s="102" t="s">
        <v>254</v>
      </c>
    </row>
    <row r="182" spans="1:7" x14ac:dyDescent="0.2">
      <c r="A182" s="122" t="s">
        <v>12</v>
      </c>
      <c r="B182" s="102">
        <v>1072968.78</v>
      </c>
      <c r="C182" s="102" t="s">
        <v>254</v>
      </c>
      <c r="D182" s="315">
        <v>0</v>
      </c>
      <c r="E182" s="102">
        <v>0</v>
      </c>
      <c r="F182" s="102">
        <v>1072968.78</v>
      </c>
      <c r="G182" s="102" t="s">
        <v>254</v>
      </c>
    </row>
    <row r="183" spans="1:7" x14ac:dyDescent="0.2">
      <c r="A183" s="122" t="s">
        <v>372</v>
      </c>
      <c r="B183" s="102">
        <v>379608.15</v>
      </c>
      <c r="C183" s="102" t="s">
        <v>254</v>
      </c>
      <c r="D183" s="315">
        <v>0</v>
      </c>
      <c r="E183" s="102">
        <v>0</v>
      </c>
      <c r="F183" s="102">
        <v>379608.15</v>
      </c>
      <c r="G183" s="102" t="s">
        <v>254</v>
      </c>
    </row>
    <row r="184" spans="1:7" x14ac:dyDescent="0.2">
      <c r="A184" s="122" t="s">
        <v>373</v>
      </c>
      <c r="B184" s="102">
        <v>36800</v>
      </c>
      <c r="C184" s="102" t="s">
        <v>254</v>
      </c>
      <c r="D184" s="315">
        <v>0</v>
      </c>
      <c r="E184" s="102">
        <v>0</v>
      </c>
      <c r="F184" s="102">
        <v>36800</v>
      </c>
      <c r="G184" s="102" t="s">
        <v>254</v>
      </c>
    </row>
    <row r="185" spans="1:7" x14ac:dyDescent="0.2">
      <c r="A185" s="122" t="s">
        <v>374</v>
      </c>
      <c r="B185" s="102">
        <v>10044640.23</v>
      </c>
      <c r="C185" s="102" t="s">
        <v>254</v>
      </c>
      <c r="D185" s="315">
        <v>0</v>
      </c>
      <c r="E185" s="102">
        <v>0</v>
      </c>
      <c r="F185" s="102">
        <v>10044640.23</v>
      </c>
      <c r="G185" s="102" t="s">
        <v>254</v>
      </c>
    </row>
    <row r="186" spans="1:7" x14ac:dyDescent="0.2">
      <c r="A186" s="122" t="s">
        <v>375</v>
      </c>
      <c r="B186" s="102">
        <v>8033855.5499999998</v>
      </c>
      <c r="C186" s="102" t="s">
        <v>254</v>
      </c>
      <c r="D186" s="315">
        <v>0</v>
      </c>
      <c r="E186" s="102">
        <v>0</v>
      </c>
      <c r="F186" s="102">
        <v>8033855.5499999998</v>
      </c>
      <c r="G186" s="102" t="s">
        <v>254</v>
      </c>
    </row>
    <row r="187" spans="1:7" x14ac:dyDescent="0.2">
      <c r="A187" s="122" t="s">
        <v>376</v>
      </c>
      <c r="B187" s="102">
        <v>463779.67</v>
      </c>
      <c r="C187" s="102" t="s">
        <v>254</v>
      </c>
      <c r="D187" s="315">
        <v>0</v>
      </c>
      <c r="E187" s="102">
        <v>0</v>
      </c>
      <c r="F187" s="102">
        <v>463779.67</v>
      </c>
      <c r="G187" s="102" t="s">
        <v>254</v>
      </c>
    </row>
    <row r="188" spans="1:7" x14ac:dyDescent="0.2">
      <c r="A188" s="122" t="s">
        <v>377</v>
      </c>
      <c r="B188" s="102">
        <v>9393626</v>
      </c>
      <c r="C188" s="102" t="s">
        <v>254</v>
      </c>
      <c r="D188" s="315">
        <v>0</v>
      </c>
      <c r="E188" s="102">
        <v>0</v>
      </c>
      <c r="F188" s="102">
        <v>9393626</v>
      </c>
      <c r="G188" s="102" t="s">
        <v>254</v>
      </c>
    </row>
    <row r="189" spans="1:7" x14ac:dyDescent="0.2">
      <c r="A189" s="122" t="s">
        <v>378</v>
      </c>
      <c r="B189" s="102">
        <v>53093.2</v>
      </c>
      <c r="C189" s="102" t="s">
        <v>254</v>
      </c>
      <c r="D189" s="315">
        <v>0</v>
      </c>
      <c r="E189" s="102">
        <v>0</v>
      </c>
      <c r="F189" s="102">
        <v>53093.2</v>
      </c>
      <c r="G189" s="102" t="s">
        <v>254</v>
      </c>
    </row>
    <row r="190" spans="1:7" x14ac:dyDescent="0.2">
      <c r="A190" s="122" t="s">
        <v>379</v>
      </c>
      <c r="B190" s="102">
        <v>2564713.5699999998</v>
      </c>
      <c r="C190" s="102" t="s">
        <v>254</v>
      </c>
      <c r="D190" s="315">
        <v>0</v>
      </c>
      <c r="E190" s="102">
        <v>0</v>
      </c>
      <c r="F190" s="102">
        <v>2564713.5699999998</v>
      </c>
      <c r="G190" s="102" t="s">
        <v>254</v>
      </c>
    </row>
    <row r="191" spans="1:7" x14ac:dyDescent="0.2">
      <c r="A191" s="122" t="s">
        <v>380</v>
      </c>
      <c r="B191" s="102">
        <v>11310</v>
      </c>
      <c r="C191" s="102" t="s">
        <v>254</v>
      </c>
      <c r="D191" s="315">
        <v>0</v>
      </c>
      <c r="E191" s="102">
        <v>0</v>
      </c>
      <c r="F191" s="102">
        <v>11310</v>
      </c>
      <c r="G191" s="102" t="s">
        <v>254</v>
      </c>
    </row>
    <row r="192" spans="1:7" x14ac:dyDescent="0.2">
      <c r="A192" s="122" t="s">
        <v>381</v>
      </c>
      <c r="B192" s="102">
        <v>39034</v>
      </c>
      <c r="C192" s="102" t="s">
        <v>254</v>
      </c>
      <c r="D192" s="315">
        <v>0</v>
      </c>
      <c r="E192" s="102">
        <v>0</v>
      </c>
      <c r="F192" s="102">
        <v>39034</v>
      </c>
      <c r="G192" s="102" t="s">
        <v>254</v>
      </c>
    </row>
    <row r="193" spans="1:7" x14ac:dyDescent="0.2">
      <c r="A193" s="122" t="s">
        <v>382</v>
      </c>
      <c r="B193" s="102">
        <v>11903937.300000001</v>
      </c>
      <c r="C193" s="102" t="s">
        <v>254</v>
      </c>
      <c r="D193" s="315">
        <v>0</v>
      </c>
      <c r="E193" s="102">
        <v>0</v>
      </c>
      <c r="F193" s="102">
        <v>11903937.300000001</v>
      </c>
      <c r="G193" s="102" t="s">
        <v>254</v>
      </c>
    </row>
    <row r="194" spans="1:7" x14ac:dyDescent="0.2">
      <c r="A194" s="122" t="s">
        <v>383</v>
      </c>
      <c r="B194" s="102">
        <v>3532214</v>
      </c>
      <c r="C194" s="102" t="s">
        <v>254</v>
      </c>
      <c r="D194" s="315">
        <v>0</v>
      </c>
      <c r="E194" s="102">
        <v>0</v>
      </c>
      <c r="F194" s="102">
        <v>3532214</v>
      </c>
      <c r="G194" s="102" t="s">
        <v>254</v>
      </c>
    </row>
    <row r="195" spans="1:7" x14ac:dyDescent="0.2">
      <c r="A195" s="122" t="s">
        <v>384</v>
      </c>
      <c r="B195" s="102">
        <v>259296.26</v>
      </c>
      <c r="C195" s="102" t="s">
        <v>254</v>
      </c>
      <c r="D195" s="315">
        <v>0</v>
      </c>
      <c r="E195" s="102">
        <v>0</v>
      </c>
      <c r="F195" s="102">
        <v>259296.26</v>
      </c>
      <c r="G195" s="102" t="s">
        <v>254</v>
      </c>
    </row>
    <row r="196" spans="1:7" x14ac:dyDescent="0.2">
      <c r="A196" s="122" t="s">
        <v>385</v>
      </c>
      <c r="B196" s="102">
        <v>82172.399999999994</v>
      </c>
      <c r="C196" s="102" t="s">
        <v>254</v>
      </c>
      <c r="D196" s="315">
        <v>0</v>
      </c>
      <c r="E196" s="102">
        <v>0</v>
      </c>
      <c r="F196" s="102">
        <v>82172.399999999994</v>
      </c>
      <c r="G196" s="102" t="s">
        <v>254</v>
      </c>
    </row>
    <row r="197" spans="1:7" x14ac:dyDescent="0.2">
      <c r="A197" s="122" t="s">
        <v>386</v>
      </c>
      <c r="B197" s="102">
        <v>368928.58</v>
      </c>
      <c r="C197" s="102" t="s">
        <v>254</v>
      </c>
      <c r="D197" s="315">
        <v>0</v>
      </c>
      <c r="E197" s="102">
        <v>0</v>
      </c>
      <c r="F197" s="102">
        <v>368928.58</v>
      </c>
      <c r="G197" s="102" t="s">
        <v>254</v>
      </c>
    </row>
    <row r="198" spans="1:7" x14ac:dyDescent="0.2">
      <c r="A198" s="122" t="s">
        <v>358</v>
      </c>
      <c r="B198" s="102">
        <v>16870436.440000001</v>
      </c>
      <c r="C198" s="102" t="s">
        <v>254</v>
      </c>
      <c r="D198" s="315">
        <v>0</v>
      </c>
      <c r="E198" s="102">
        <v>0</v>
      </c>
      <c r="F198" s="102">
        <v>16870436.440000001</v>
      </c>
      <c r="G198" s="102" t="s">
        <v>254</v>
      </c>
    </row>
    <row r="199" spans="1:7" x14ac:dyDescent="0.2">
      <c r="A199" s="122" t="s">
        <v>387</v>
      </c>
      <c r="B199" s="102">
        <v>4343538.8</v>
      </c>
      <c r="C199" s="102" t="s">
        <v>254</v>
      </c>
      <c r="D199" s="315">
        <v>0</v>
      </c>
      <c r="E199" s="102">
        <v>0</v>
      </c>
      <c r="F199" s="102">
        <v>4343538.8</v>
      </c>
      <c r="G199" s="102" t="s">
        <v>254</v>
      </c>
    </row>
    <row r="200" spans="1:7" x14ac:dyDescent="0.2">
      <c r="A200" s="122" t="s">
        <v>391</v>
      </c>
      <c r="B200" s="102">
        <v>1697732.73</v>
      </c>
      <c r="C200" s="102" t="s">
        <v>254</v>
      </c>
      <c r="D200" s="315">
        <v>0</v>
      </c>
      <c r="E200" s="102">
        <v>0</v>
      </c>
      <c r="F200" s="102">
        <v>1697732.73</v>
      </c>
      <c r="G200" s="102" t="s">
        <v>254</v>
      </c>
    </row>
    <row r="201" spans="1:7" x14ac:dyDescent="0.2">
      <c r="A201" s="122" t="s">
        <v>388</v>
      </c>
      <c r="B201" s="102">
        <v>436252.84</v>
      </c>
      <c r="C201" s="102" t="s">
        <v>254</v>
      </c>
      <c r="D201" s="315">
        <v>0</v>
      </c>
      <c r="E201" s="102">
        <v>0</v>
      </c>
      <c r="F201" s="102">
        <v>436252.84</v>
      </c>
      <c r="G201" s="102" t="s">
        <v>254</v>
      </c>
    </row>
    <row r="202" spans="1:7" x14ac:dyDescent="0.2">
      <c r="A202" s="122" t="s">
        <v>389</v>
      </c>
      <c r="B202" s="102">
        <v>436252.84</v>
      </c>
      <c r="C202" s="102" t="s">
        <v>254</v>
      </c>
      <c r="D202" s="315">
        <v>0</v>
      </c>
      <c r="E202" s="102">
        <v>0</v>
      </c>
      <c r="F202" s="102">
        <v>436252.84</v>
      </c>
      <c r="G202" s="102" t="s">
        <v>254</v>
      </c>
    </row>
    <row r="203" spans="1:7" x14ac:dyDescent="0.2">
      <c r="A203" s="122" t="s">
        <v>390</v>
      </c>
      <c r="B203" s="102">
        <v>436252.84</v>
      </c>
      <c r="C203" s="102" t="s">
        <v>254</v>
      </c>
      <c r="D203" s="315">
        <v>0</v>
      </c>
      <c r="E203" s="102">
        <v>0</v>
      </c>
      <c r="F203" s="102">
        <v>436252.84</v>
      </c>
      <c r="G203" s="102" t="s">
        <v>254</v>
      </c>
    </row>
    <row r="204" spans="1:7" ht="13.5" thickBot="1" x14ac:dyDescent="0.25">
      <c r="A204" s="191" t="s">
        <v>195</v>
      </c>
      <c r="B204" s="107">
        <v>92761566.480000004</v>
      </c>
      <c r="C204" s="107" t="s">
        <v>254</v>
      </c>
      <c r="D204" s="316">
        <v>1093141.1399999999</v>
      </c>
      <c r="E204" s="107">
        <v>0</v>
      </c>
      <c r="F204" s="107">
        <v>93854707.620000005</v>
      </c>
      <c r="G204" s="107" t="s">
        <v>254</v>
      </c>
    </row>
    <row r="205" spans="1:7" x14ac:dyDescent="0.2">
      <c r="A205" s="118" t="s">
        <v>392</v>
      </c>
      <c r="B205" s="99">
        <v>41306302.530000001</v>
      </c>
      <c r="C205" s="99" t="s">
        <v>254</v>
      </c>
      <c r="D205" s="99">
        <v>859273.65</v>
      </c>
      <c r="E205" s="99">
        <v>0</v>
      </c>
      <c r="F205" s="99">
        <v>42165576.18</v>
      </c>
      <c r="G205" s="99" t="s">
        <v>254</v>
      </c>
    </row>
    <row r="206" spans="1:7" x14ac:dyDescent="0.2">
      <c r="A206" s="122" t="s">
        <v>393</v>
      </c>
      <c r="B206" s="102">
        <v>15116447.550000001</v>
      </c>
      <c r="C206" s="102" t="s">
        <v>254</v>
      </c>
      <c r="D206" s="102">
        <v>0</v>
      </c>
      <c r="E206" s="102">
        <v>0</v>
      </c>
      <c r="F206" s="102">
        <v>15116447.550000001</v>
      </c>
      <c r="G206" s="102" t="s">
        <v>254</v>
      </c>
    </row>
    <row r="207" spans="1:7" x14ac:dyDescent="0.2">
      <c r="A207" s="122" t="s">
        <v>677</v>
      </c>
      <c r="B207" s="102">
        <v>26014274.02</v>
      </c>
      <c r="C207" s="102" t="s">
        <v>254</v>
      </c>
      <c r="D207" s="102">
        <v>859273.65</v>
      </c>
      <c r="E207" s="102">
        <v>0</v>
      </c>
      <c r="F207" s="102">
        <v>26873547.670000002</v>
      </c>
      <c r="G207" s="102" t="s">
        <v>254</v>
      </c>
    </row>
    <row r="208" spans="1:7" x14ac:dyDescent="0.2">
      <c r="A208" s="122" t="s">
        <v>394</v>
      </c>
      <c r="B208" s="102">
        <v>175580.96</v>
      </c>
      <c r="C208" s="102" t="s">
        <v>254</v>
      </c>
      <c r="D208" s="102">
        <v>0</v>
      </c>
      <c r="E208" s="102">
        <v>0</v>
      </c>
      <c r="F208" s="102">
        <v>175580.96</v>
      </c>
      <c r="G208" s="102" t="s">
        <v>254</v>
      </c>
    </row>
    <row r="209" spans="1:7" x14ac:dyDescent="0.2">
      <c r="A209" s="122" t="s">
        <v>395</v>
      </c>
      <c r="B209" s="102">
        <v>1699526.67</v>
      </c>
      <c r="C209" s="102" t="s">
        <v>254</v>
      </c>
      <c r="D209" s="102">
        <v>0</v>
      </c>
      <c r="E209" s="102">
        <v>0</v>
      </c>
      <c r="F209" s="102">
        <v>1699526.67</v>
      </c>
      <c r="G209" s="102" t="s">
        <v>254</v>
      </c>
    </row>
    <row r="210" spans="1:7" x14ac:dyDescent="0.2">
      <c r="A210" s="122" t="s">
        <v>396</v>
      </c>
      <c r="B210" s="102">
        <v>1305880.3</v>
      </c>
      <c r="C210" s="102" t="s">
        <v>254</v>
      </c>
      <c r="D210" s="102">
        <v>0</v>
      </c>
      <c r="E210" s="102">
        <v>0</v>
      </c>
      <c r="F210" s="102">
        <v>1305880.3</v>
      </c>
      <c r="G210" s="102" t="s">
        <v>254</v>
      </c>
    </row>
    <row r="211" spans="1:7" x14ac:dyDescent="0.2">
      <c r="A211" s="122" t="s">
        <v>397</v>
      </c>
      <c r="B211" s="102">
        <v>137007.59</v>
      </c>
      <c r="C211" s="102" t="s">
        <v>254</v>
      </c>
      <c r="D211" s="102">
        <v>0</v>
      </c>
      <c r="E211" s="102">
        <v>0</v>
      </c>
      <c r="F211" s="102">
        <v>137007.59</v>
      </c>
      <c r="G211" s="102" t="s">
        <v>254</v>
      </c>
    </row>
    <row r="212" spans="1:7" x14ac:dyDescent="0.2">
      <c r="A212" s="122" t="s">
        <v>398</v>
      </c>
      <c r="B212" s="102">
        <v>256638.78</v>
      </c>
      <c r="C212" s="102" t="s">
        <v>254</v>
      </c>
      <c r="D212" s="102">
        <v>0</v>
      </c>
      <c r="E212" s="102">
        <v>0</v>
      </c>
      <c r="F212" s="102">
        <v>256638.78</v>
      </c>
      <c r="G212" s="102" t="s">
        <v>254</v>
      </c>
    </row>
    <row r="213" spans="1:7" x14ac:dyDescent="0.2">
      <c r="A213" s="122" t="s">
        <v>399</v>
      </c>
      <c r="B213" s="102">
        <v>1170059.3999999999</v>
      </c>
      <c r="C213" s="102" t="s">
        <v>254</v>
      </c>
      <c r="D213" s="102">
        <v>0</v>
      </c>
      <c r="E213" s="102">
        <v>0</v>
      </c>
      <c r="F213" s="102">
        <v>1170059.3999999999</v>
      </c>
      <c r="G213" s="102" t="s">
        <v>254</v>
      </c>
    </row>
    <row r="214" spans="1:7" x14ac:dyDescent="0.2">
      <c r="A214" s="122" t="s">
        <v>400</v>
      </c>
      <c r="B214" s="102">
        <v>1170059.3999999999</v>
      </c>
      <c r="C214" s="102" t="s">
        <v>254</v>
      </c>
      <c r="D214" s="102">
        <v>0</v>
      </c>
      <c r="E214" s="102">
        <v>0</v>
      </c>
      <c r="F214" s="102">
        <v>1170059.3999999999</v>
      </c>
      <c r="G214" s="102" t="s">
        <v>254</v>
      </c>
    </row>
    <row r="215" spans="1:7" x14ac:dyDescent="0.2">
      <c r="A215" s="122" t="s">
        <v>401</v>
      </c>
      <c r="B215" s="102">
        <v>3162991.14</v>
      </c>
      <c r="C215" s="102" t="s">
        <v>254</v>
      </c>
      <c r="D215" s="102">
        <v>0</v>
      </c>
      <c r="E215" s="102">
        <v>0</v>
      </c>
      <c r="F215" s="102">
        <v>3162991.14</v>
      </c>
      <c r="G215" s="102" t="s">
        <v>254</v>
      </c>
    </row>
    <row r="216" spans="1:7" x14ac:dyDescent="0.2">
      <c r="A216" s="122" t="s">
        <v>402</v>
      </c>
      <c r="B216" s="102">
        <v>3162991.14</v>
      </c>
      <c r="C216" s="102" t="s">
        <v>254</v>
      </c>
      <c r="D216" s="102">
        <v>0</v>
      </c>
      <c r="E216" s="102">
        <v>0</v>
      </c>
      <c r="F216" s="102">
        <v>3162991.14</v>
      </c>
      <c r="G216" s="102" t="s">
        <v>254</v>
      </c>
    </row>
    <row r="217" spans="1:7" x14ac:dyDescent="0.2">
      <c r="A217" s="122" t="s">
        <v>403</v>
      </c>
      <c r="B217" s="102">
        <v>45417186.740000002</v>
      </c>
      <c r="C217" s="102" t="s">
        <v>254</v>
      </c>
      <c r="D217" s="102">
        <v>233867.49</v>
      </c>
      <c r="E217" s="102">
        <v>0</v>
      </c>
      <c r="F217" s="102">
        <v>45651054.229999997</v>
      </c>
      <c r="G217" s="102" t="s">
        <v>254</v>
      </c>
    </row>
    <row r="218" spans="1:7" x14ac:dyDescent="0.2">
      <c r="A218" s="122" t="s">
        <v>404</v>
      </c>
      <c r="B218" s="102">
        <v>14197733.67</v>
      </c>
      <c r="C218" s="102" t="s">
        <v>254</v>
      </c>
      <c r="D218" s="102">
        <v>0</v>
      </c>
      <c r="E218" s="102">
        <v>0</v>
      </c>
      <c r="F218" s="102">
        <v>14197733.67</v>
      </c>
      <c r="G218" s="102" t="s">
        <v>254</v>
      </c>
    </row>
    <row r="219" spans="1:7" x14ac:dyDescent="0.2">
      <c r="A219" s="122" t="s">
        <v>405</v>
      </c>
      <c r="B219" s="102">
        <v>99609.2</v>
      </c>
      <c r="C219" s="102" t="s">
        <v>254</v>
      </c>
      <c r="D219" s="102">
        <v>0</v>
      </c>
      <c r="E219" s="102">
        <v>0</v>
      </c>
      <c r="F219" s="102">
        <v>99609.2</v>
      </c>
      <c r="G219" s="102" t="s">
        <v>254</v>
      </c>
    </row>
    <row r="220" spans="1:7" x14ac:dyDescent="0.2">
      <c r="A220" s="122" t="s">
        <v>406</v>
      </c>
      <c r="B220" s="102">
        <v>517950.32</v>
      </c>
      <c r="C220" s="102" t="s">
        <v>254</v>
      </c>
      <c r="D220" s="102">
        <v>0</v>
      </c>
      <c r="E220" s="102">
        <v>0</v>
      </c>
      <c r="F220" s="102">
        <v>517950.32</v>
      </c>
      <c r="G220" s="102" t="s">
        <v>254</v>
      </c>
    </row>
    <row r="221" spans="1:7" x14ac:dyDescent="0.2">
      <c r="A221" s="122" t="s">
        <v>407</v>
      </c>
      <c r="B221" s="102">
        <v>17161546.199999999</v>
      </c>
      <c r="C221" s="102" t="s">
        <v>254</v>
      </c>
      <c r="D221" s="102">
        <v>0</v>
      </c>
      <c r="E221" s="102">
        <v>0</v>
      </c>
      <c r="F221" s="102">
        <v>17161546.199999999</v>
      </c>
      <c r="G221" s="102" t="s">
        <v>254</v>
      </c>
    </row>
    <row r="222" spans="1:7" x14ac:dyDescent="0.2">
      <c r="A222" s="122" t="s">
        <v>408</v>
      </c>
      <c r="B222" s="102">
        <v>13440347.35</v>
      </c>
      <c r="C222" s="102" t="s">
        <v>254</v>
      </c>
      <c r="D222" s="102">
        <v>233867.49</v>
      </c>
      <c r="E222" s="102">
        <v>0</v>
      </c>
      <c r="F222" s="102">
        <v>13674214.84</v>
      </c>
      <c r="G222" s="102" t="s">
        <v>254</v>
      </c>
    </row>
    <row r="223" spans="1:7" x14ac:dyDescent="0.2">
      <c r="A223" s="122" t="s">
        <v>409</v>
      </c>
      <c r="B223" s="102">
        <v>5500</v>
      </c>
      <c r="C223" s="102" t="s">
        <v>254</v>
      </c>
      <c r="D223" s="102">
        <v>0</v>
      </c>
      <c r="E223" s="102">
        <v>0</v>
      </c>
      <c r="F223" s="102">
        <v>5500</v>
      </c>
      <c r="G223" s="102" t="s">
        <v>254</v>
      </c>
    </row>
    <row r="224" spans="1:7" x14ac:dyDescent="0.2">
      <c r="A224" s="122" t="s">
        <v>410</v>
      </c>
      <c r="B224" s="102">
        <v>5500</v>
      </c>
      <c r="C224" s="102" t="s">
        <v>254</v>
      </c>
      <c r="D224" s="102">
        <v>0</v>
      </c>
      <c r="E224" s="102">
        <v>0</v>
      </c>
      <c r="F224" s="102">
        <v>5500</v>
      </c>
      <c r="G224" s="102" t="s">
        <v>254</v>
      </c>
    </row>
    <row r="225" spans="1:7" x14ac:dyDescent="0.2">
      <c r="A225" s="122" t="s">
        <v>411</v>
      </c>
      <c r="B225" s="102">
        <v>1023682.6</v>
      </c>
      <c r="C225" s="102" t="s">
        <v>254</v>
      </c>
      <c r="D225" s="102">
        <v>0</v>
      </c>
      <c r="E225" s="102">
        <v>0</v>
      </c>
      <c r="F225" s="102">
        <v>1023682.6</v>
      </c>
      <c r="G225" s="102" t="s">
        <v>254</v>
      </c>
    </row>
    <row r="226" spans="1:7" x14ac:dyDescent="0.2">
      <c r="A226" s="122" t="s">
        <v>412</v>
      </c>
      <c r="B226" s="102">
        <v>927412.84</v>
      </c>
      <c r="C226" s="102" t="s">
        <v>254</v>
      </c>
      <c r="D226" s="102">
        <v>0</v>
      </c>
      <c r="E226" s="102">
        <v>0</v>
      </c>
      <c r="F226" s="102">
        <v>927412.84</v>
      </c>
      <c r="G226" s="102" t="s">
        <v>254</v>
      </c>
    </row>
    <row r="227" spans="1:7" x14ac:dyDescent="0.2">
      <c r="A227" s="122" t="s">
        <v>413</v>
      </c>
      <c r="B227" s="102">
        <v>910919.72</v>
      </c>
      <c r="C227" s="102" t="s">
        <v>254</v>
      </c>
      <c r="D227" s="102">
        <v>0</v>
      </c>
      <c r="E227" s="102">
        <v>0</v>
      </c>
      <c r="F227" s="102">
        <v>910919.72</v>
      </c>
      <c r="G227" s="102" t="s">
        <v>254</v>
      </c>
    </row>
    <row r="228" spans="1:7" x14ac:dyDescent="0.2">
      <c r="A228" s="122" t="s">
        <v>413</v>
      </c>
      <c r="B228" s="102">
        <v>16493.12</v>
      </c>
      <c r="C228" s="102" t="s">
        <v>254</v>
      </c>
      <c r="D228" s="102">
        <v>0</v>
      </c>
      <c r="E228" s="102">
        <v>0</v>
      </c>
      <c r="F228" s="102">
        <v>16493.12</v>
      </c>
      <c r="G228" s="102" t="s">
        <v>254</v>
      </c>
    </row>
    <row r="229" spans="1:7" x14ac:dyDescent="0.2">
      <c r="A229" s="122" t="s">
        <v>414</v>
      </c>
      <c r="B229" s="102">
        <v>96269.759999999995</v>
      </c>
      <c r="C229" s="102" t="s">
        <v>254</v>
      </c>
      <c r="D229" s="102">
        <v>0</v>
      </c>
      <c r="E229" s="102">
        <v>0</v>
      </c>
      <c r="F229" s="102">
        <v>96269.759999999995</v>
      </c>
      <c r="G229" s="102" t="s">
        <v>254</v>
      </c>
    </row>
    <row r="230" spans="1:7" x14ac:dyDescent="0.2">
      <c r="A230" s="122" t="s">
        <v>415</v>
      </c>
      <c r="B230" s="102">
        <v>96269.759999999995</v>
      </c>
      <c r="C230" s="102" t="s">
        <v>254</v>
      </c>
      <c r="D230" s="102">
        <v>0</v>
      </c>
      <c r="E230" s="102">
        <v>0</v>
      </c>
      <c r="F230" s="102">
        <v>96269.759999999995</v>
      </c>
      <c r="G230" s="102" t="s">
        <v>254</v>
      </c>
    </row>
    <row r="231" spans="1:7" x14ac:dyDescent="0.2">
      <c r="A231" s="122" t="s">
        <v>416</v>
      </c>
      <c r="B231" s="102">
        <v>-11144725.25</v>
      </c>
      <c r="C231" s="102" t="s">
        <v>254</v>
      </c>
      <c r="D231" s="102">
        <v>0</v>
      </c>
      <c r="E231" s="102">
        <v>520003.73</v>
      </c>
      <c r="F231" s="102">
        <v>-11664728.98</v>
      </c>
      <c r="G231" s="102" t="s">
        <v>254</v>
      </c>
    </row>
    <row r="232" spans="1:7" x14ac:dyDescent="0.2">
      <c r="A232" s="122" t="s">
        <v>417</v>
      </c>
      <c r="B232" s="102">
        <v>-10513359.380000001</v>
      </c>
      <c r="C232" s="102" t="s">
        <v>254</v>
      </c>
      <c r="D232" s="102">
        <v>0</v>
      </c>
      <c r="E232" s="102">
        <v>494261.46</v>
      </c>
      <c r="F232" s="102">
        <v>-11007620.84</v>
      </c>
      <c r="G232" s="102" t="s">
        <v>254</v>
      </c>
    </row>
    <row r="233" spans="1:7" x14ac:dyDescent="0.2">
      <c r="A233" s="122" t="s">
        <v>418</v>
      </c>
      <c r="B233" s="102">
        <v>-6406709.1399999997</v>
      </c>
      <c r="C233" s="102" t="s">
        <v>254</v>
      </c>
      <c r="D233" s="102">
        <v>0</v>
      </c>
      <c r="E233" s="102">
        <v>310282.65999999997</v>
      </c>
      <c r="F233" s="102">
        <v>-6716991.7999999998</v>
      </c>
      <c r="G233" s="102" t="s">
        <v>254</v>
      </c>
    </row>
    <row r="234" spans="1:7" x14ac:dyDescent="0.2">
      <c r="A234" s="122" t="s">
        <v>419</v>
      </c>
      <c r="B234" s="102">
        <v>-552618.17000000004</v>
      </c>
      <c r="C234" s="102" t="s">
        <v>254</v>
      </c>
      <c r="D234" s="102">
        <v>0</v>
      </c>
      <c r="E234" s="102">
        <v>36436</v>
      </c>
      <c r="F234" s="102">
        <v>-589054.17000000004</v>
      </c>
      <c r="G234" s="102" t="s">
        <v>254</v>
      </c>
    </row>
    <row r="235" spans="1:7" x14ac:dyDescent="0.2">
      <c r="A235" s="122" t="s">
        <v>420</v>
      </c>
      <c r="B235" s="102">
        <v>-12403.34</v>
      </c>
      <c r="C235" s="102" t="s">
        <v>254</v>
      </c>
      <c r="D235" s="102">
        <v>0</v>
      </c>
      <c r="E235" s="102">
        <v>275.63</v>
      </c>
      <c r="F235" s="102">
        <v>-12678.97</v>
      </c>
      <c r="G235" s="102" t="s">
        <v>254</v>
      </c>
    </row>
    <row r="236" spans="1:7" x14ac:dyDescent="0.2">
      <c r="A236" s="122" t="s">
        <v>421</v>
      </c>
      <c r="B236" s="102">
        <v>-463726.55</v>
      </c>
      <c r="C236" s="102" t="s">
        <v>254</v>
      </c>
      <c r="D236" s="102">
        <v>0</v>
      </c>
      <c r="E236" s="102">
        <v>10963.33</v>
      </c>
      <c r="F236" s="102">
        <v>-474689.88</v>
      </c>
      <c r="G236" s="102" t="s">
        <v>254</v>
      </c>
    </row>
    <row r="237" spans="1:7" x14ac:dyDescent="0.2">
      <c r="A237" s="122" t="s">
        <v>422</v>
      </c>
      <c r="B237" s="102">
        <v>-3077902.18</v>
      </c>
      <c r="C237" s="102" t="s">
        <v>254</v>
      </c>
      <c r="D237" s="102">
        <v>0</v>
      </c>
      <c r="E237" s="102">
        <v>136303.84</v>
      </c>
      <c r="F237" s="102">
        <v>-3214206.02</v>
      </c>
      <c r="G237" s="102" t="s">
        <v>254</v>
      </c>
    </row>
    <row r="238" spans="1:7" x14ac:dyDescent="0.2">
      <c r="A238" s="122" t="s">
        <v>678</v>
      </c>
      <c r="B238" s="102">
        <v>-2291.75</v>
      </c>
      <c r="C238" s="102" t="s">
        <v>254</v>
      </c>
      <c r="D238" s="102">
        <v>0</v>
      </c>
      <c r="E238" s="102">
        <v>91.67</v>
      </c>
      <c r="F238" s="102">
        <v>-2383.42</v>
      </c>
      <c r="G238" s="102" t="s">
        <v>254</v>
      </c>
    </row>
    <row r="239" spans="1:7" x14ac:dyDescent="0.2">
      <c r="A239" s="122" t="s">
        <v>679</v>
      </c>
      <c r="B239" s="102">
        <v>-2291.75</v>
      </c>
      <c r="C239" s="102" t="s">
        <v>254</v>
      </c>
      <c r="D239" s="102">
        <v>0</v>
      </c>
      <c r="E239" s="102">
        <v>91.67</v>
      </c>
      <c r="F239" s="102">
        <v>-2383.42</v>
      </c>
      <c r="G239" s="102" t="s">
        <v>254</v>
      </c>
    </row>
    <row r="240" spans="1:7" x14ac:dyDescent="0.2">
      <c r="A240" s="122" t="s">
        <v>680</v>
      </c>
      <c r="B240" s="102">
        <v>-629074.12</v>
      </c>
      <c r="C240" s="102" t="s">
        <v>254</v>
      </c>
      <c r="D240" s="102">
        <v>0</v>
      </c>
      <c r="E240" s="102">
        <v>25650.6</v>
      </c>
      <c r="F240" s="102">
        <v>-654724.72</v>
      </c>
      <c r="G240" s="102" t="s">
        <v>254</v>
      </c>
    </row>
    <row r="241" spans="1:7" x14ac:dyDescent="0.2">
      <c r="A241" s="122" t="s">
        <v>423</v>
      </c>
      <c r="B241" s="102">
        <v>-532804.4</v>
      </c>
      <c r="C241" s="102" t="s">
        <v>254</v>
      </c>
      <c r="D241" s="102">
        <v>0</v>
      </c>
      <c r="E241" s="102">
        <v>25650.6</v>
      </c>
      <c r="F241" s="102">
        <v>-558455</v>
      </c>
      <c r="G241" s="102" t="s">
        <v>254</v>
      </c>
    </row>
    <row r="242" spans="1:7" x14ac:dyDescent="0.2">
      <c r="A242" s="122" t="s">
        <v>424</v>
      </c>
      <c r="B242" s="102">
        <v>-96269.72</v>
      </c>
      <c r="C242" s="102" t="s">
        <v>254</v>
      </c>
      <c r="D242" s="102">
        <v>0</v>
      </c>
      <c r="E242" s="102">
        <v>0</v>
      </c>
      <c r="F242" s="102">
        <v>-96269.72</v>
      </c>
      <c r="G242" s="102" t="s">
        <v>254</v>
      </c>
    </row>
    <row r="243" spans="1:7" x14ac:dyDescent="0.2">
      <c r="A243" s="122" t="s">
        <v>425</v>
      </c>
      <c r="B243" s="102">
        <v>51865.8</v>
      </c>
      <c r="C243" s="102" t="s">
        <v>254</v>
      </c>
      <c r="D243" s="102">
        <v>0</v>
      </c>
      <c r="E243" s="102">
        <v>0</v>
      </c>
      <c r="F243" s="102">
        <v>51865.8</v>
      </c>
      <c r="G243" s="102" t="s">
        <v>254</v>
      </c>
    </row>
    <row r="244" spans="1:7" x14ac:dyDescent="0.2">
      <c r="A244" s="122" t="s">
        <v>426</v>
      </c>
      <c r="B244" s="102">
        <v>51865.8</v>
      </c>
      <c r="C244" s="102" t="s">
        <v>254</v>
      </c>
      <c r="D244" s="102">
        <v>0</v>
      </c>
      <c r="E244" s="102">
        <v>0</v>
      </c>
      <c r="F244" s="102">
        <v>51865.8</v>
      </c>
      <c r="G244" s="102" t="s">
        <v>254</v>
      </c>
    </row>
    <row r="245" spans="1:7" x14ac:dyDescent="0.2">
      <c r="A245" s="122" t="s">
        <v>426</v>
      </c>
      <c r="B245" s="102">
        <v>51865.8</v>
      </c>
      <c r="C245" s="102" t="s">
        <v>254</v>
      </c>
      <c r="D245" s="102">
        <v>0</v>
      </c>
      <c r="E245" s="102">
        <v>0</v>
      </c>
      <c r="F245" s="102">
        <v>51865.8</v>
      </c>
      <c r="G245" s="102" t="s">
        <v>254</v>
      </c>
    </row>
    <row r="246" spans="1:7" x14ac:dyDescent="0.2">
      <c r="A246" s="122" t="s">
        <v>427</v>
      </c>
      <c r="B246" s="102">
        <v>51865.8</v>
      </c>
      <c r="C246" s="102" t="s">
        <v>254</v>
      </c>
      <c r="D246" s="102">
        <v>0</v>
      </c>
      <c r="E246" s="102">
        <v>0</v>
      </c>
      <c r="F246" s="102">
        <v>51865.8</v>
      </c>
      <c r="G246" s="102" t="s">
        <v>254</v>
      </c>
    </row>
    <row r="247" spans="1:7" x14ac:dyDescent="0.2">
      <c r="A247" s="122" t="s">
        <v>428</v>
      </c>
      <c r="B247" s="102">
        <v>48435.8</v>
      </c>
      <c r="C247" s="102" t="s">
        <v>254</v>
      </c>
      <c r="D247" s="102">
        <v>0</v>
      </c>
      <c r="E247" s="102">
        <v>0</v>
      </c>
      <c r="F247" s="102">
        <v>48435.8</v>
      </c>
      <c r="G247" s="102" t="s">
        <v>254</v>
      </c>
    </row>
    <row r="248" spans="1:7" x14ac:dyDescent="0.2">
      <c r="A248" s="122" t="s">
        <v>429</v>
      </c>
      <c r="B248" s="102">
        <v>1430</v>
      </c>
      <c r="C248" s="102" t="s">
        <v>254</v>
      </c>
      <c r="D248" s="102">
        <v>0</v>
      </c>
      <c r="E248" s="102">
        <v>0</v>
      </c>
      <c r="F248" s="102">
        <v>1430</v>
      </c>
      <c r="G248" s="102" t="s">
        <v>254</v>
      </c>
    </row>
    <row r="249" spans="1:7" x14ac:dyDescent="0.2">
      <c r="A249" s="122" t="s">
        <v>430</v>
      </c>
      <c r="B249" s="102">
        <v>2000</v>
      </c>
      <c r="C249" s="102" t="s">
        <v>254</v>
      </c>
      <c r="D249" s="102">
        <v>0</v>
      </c>
      <c r="E249" s="102">
        <v>0</v>
      </c>
      <c r="F249" s="102">
        <v>2000</v>
      </c>
      <c r="G249" s="102" t="s">
        <v>254</v>
      </c>
    </row>
    <row r="250" spans="1:7" x14ac:dyDescent="0.2">
      <c r="A250" s="122" t="s">
        <v>2</v>
      </c>
      <c r="B250" s="102" t="s">
        <v>254</v>
      </c>
      <c r="C250" s="102">
        <v>2376641.65</v>
      </c>
      <c r="D250" s="102">
        <v>12122683.359999999</v>
      </c>
      <c r="E250" s="102">
        <v>11884296.73</v>
      </c>
      <c r="F250" s="102" t="s">
        <v>254</v>
      </c>
      <c r="G250" s="102">
        <v>2138255.02</v>
      </c>
    </row>
    <row r="251" spans="1:7" x14ac:dyDescent="0.2">
      <c r="A251" s="122" t="s">
        <v>431</v>
      </c>
      <c r="B251" s="102" t="s">
        <v>254</v>
      </c>
      <c r="C251" s="102">
        <v>951277.9</v>
      </c>
      <c r="D251" s="102">
        <v>12122683.359999999</v>
      </c>
      <c r="E251" s="102">
        <v>11884296.73</v>
      </c>
      <c r="F251" s="102" t="s">
        <v>254</v>
      </c>
      <c r="G251" s="102">
        <v>712891.27</v>
      </c>
    </row>
    <row r="252" spans="1:7" x14ac:dyDescent="0.2">
      <c r="A252" s="122" t="s">
        <v>432</v>
      </c>
      <c r="B252" s="102" t="s">
        <v>254</v>
      </c>
      <c r="C252" s="102">
        <v>951277.9</v>
      </c>
      <c r="D252" s="102">
        <v>12122683.359999999</v>
      </c>
      <c r="E252" s="102">
        <v>11884296.73</v>
      </c>
      <c r="F252" s="102" t="s">
        <v>254</v>
      </c>
      <c r="G252" s="102">
        <v>712891.27</v>
      </c>
    </row>
    <row r="253" spans="1:7" x14ac:dyDescent="0.2">
      <c r="A253" s="122" t="s">
        <v>433</v>
      </c>
      <c r="B253" s="102" t="s">
        <v>254</v>
      </c>
      <c r="C253" s="102">
        <v>-105849.54</v>
      </c>
      <c r="D253" s="102">
        <v>6658500.0300000003</v>
      </c>
      <c r="E253" s="102">
        <v>6462496.3499999996</v>
      </c>
      <c r="F253" s="102" t="s">
        <v>254</v>
      </c>
      <c r="G253" s="102">
        <v>-301853.21999999997</v>
      </c>
    </row>
    <row r="254" spans="1:7" x14ac:dyDescent="0.2">
      <c r="A254" s="122" t="s">
        <v>434</v>
      </c>
      <c r="B254" s="102" t="s">
        <v>254</v>
      </c>
      <c r="C254" s="102">
        <v>-105849.54</v>
      </c>
      <c r="D254" s="102">
        <v>6658500.0300000003</v>
      </c>
      <c r="E254" s="102">
        <v>6462496.3499999996</v>
      </c>
      <c r="F254" s="102" t="s">
        <v>254</v>
      </c>
      <c r="G254" s="102">
        <v>-301853.21999999997</v>
      </c>
    </row>
    <row r="255" spans="1:7" x14ac:dyDescent="0.2">
      <c r="A255" s="122" t="s">
        <v>435</v>
      </c>
      <c r="B255" s="102" t="s">
        <v>254</v>
      </c>
      <c r="C255" s="102">
        <v>0</v>
      </c>
      <c r="D255" s="102">
        <v>4411957.38</v>
      </c>
      <c r="E255" s="102">
        <v>4411957.38</v>
      </c>
      <c r="F255" s="102" t="s">
        <v>254</v>
      </c>
      <c r="G255" s="102">
        <v>0</v>
      </c>
    </row>
    <row r="256" spans="1:7" x14ac:dyDescent="0.2">
      <c r="A256" s="122" t="s">
        <v>436</v>
      </c>
      <c r="B256" s="102" t="s">
        <v>254</v>
      </c>
      <c r="C256" s="102">
        <v>0</v>
      </c>
      <c r="D256" s="102">
        <v>4411957.38</v>
      </c>
      <c r="E256" s="102">
        <v>4411957.38</v>
      </c>
      <c r="F256" s="102" t="s">
        <v>254</v>
      </c>
      <c r="G256" s="102">
        <v>0</v>
      </c>
    </row>
    <row r="257" spans="1:7" x14ac:dyDescent="0.2">
      <c r="A257" s="122" t="s">
        <v>807</v>
      </c>
      <c r="B257" s="102" t="s">
        <v>254</v>
      </c>
      <c r="C257" s="102">
        <v>0</v>
      </c>
      <c r="D257" s="102">
        <v>575547.92000000004</v>
      </c>
      <c r="E257" s="102">
        <v>575547.92000000004</v>
      </c>
      <c r="F257" s="102" t="s">
        <v>254</v>
      </c>
      <c r="G257" s="102">
        <v>0</v>
      </c>
    </row>
    <row r="258" spans="1:7" x14ac:dyDescent="0.2">
      <c r="A258" s="122" t="s">
        <v>956</v>
      </c>
      <c r="B258" s="102" t="s">
        <v>254</v>
      </c>
      <c r="C258" s="102">
        <v>0</v>
      </c>
      <c r="D258" s="102">
        <v>4558.8</v>
      </c>
      <c r="E258" s="102">
        <v>4558.8</v>
      </c>
      <c r="F258" s="102" t="s">
        <v>254</v>
      </c>
      <c r="G258" s="102">
        <v>0</v>
      </c>
    </row>
    <row r="259" spans="1:7" x14ac:dyDescent="0.2">
      <c r="A259" s="122" t="s">
        <v>870</v>
      </c>
      <c r="B259" s="102" t="s">
        <v>254</v>
      </c>
      <c r="C259" s="102">
        <v>0</v>
      </c>
      <c r="D259" s="102">
        <v>55000</v>
      </c>
      <c r="E259" s="102">
        <v>55000</v>
      </c>
      <c r="F259" s="102" t="s">
        <v>254</v>
      </c>
      <c r="G259" s="102">
        <v>0</v>
      </c>
    </row>
    <row r="260" spans="1:7" x14ac:dyDescent="0.2">
      <c r="A260" s="122" t="s">
        <v>428</v>
      </c>
      <c r="B260" s="102" t="s">
        <v>254</v>
      </c>
      <c r="C260" s="102">
        <v>0</v>
      </c>
      <c r="D260" s="102">
        <v>96097</v>
      </c>
      <c r="E260" s="102">
        <v>96097</v>
      </c>
      <c r="F260" s="102" t="s">
        <v>254</v>
      </c>
      <c r="G260" s="102">
        <v>0</v>
      </c>
    </row>
    <row r="261" spans="1:7" x14ac:dyDescent="0.2">
      <c r="A261" s="122" t="s">
        <v>875</v>
      </c>
      <c r="B261" s="102" t="s">
        <v>254</v>
      </c>
      <c r="C261" s="102">
        <v>0</v>
      </c>
      <c r="D261" s="102">
        <v>2552</v>
      </c>
      <c r="E261" s="102">
        <v>2552</v>
      </c>
      <c r="F261" s="102" t="s">
        <v>254</v>
      </c>
      <c r="G261" s="102">
        <v>0</v>
      </c>
    </row>
    <row r="262" spans="1:7" x14ac:dyDescent="0.2">
      <c r="A262" s="122" t="s">
        <v>957</v>
      </c>
      <c r="B262" s="102" t="s">
        <v>254</v>
      </c>
      <c r="C262" s="102">
        <v>0</v>
      </c>
      <c r="D262" s="102">
        <v>1044</v>
      </c>
      <c r="E262" s="102">
        <v>1044</v>
      </c>
      <c r="F262" s="102" t="s">
        <v>254</v>
      </c>
      <c r="G262" s="102">
        <v>0</v>
      </c>
    </row>
    <row r="263" spans="1:7" x14ac:dyDescent="0.2">
      <c r="A263" s="122" t="s">
        <v>958</v>
      </c>
      <c r="B263" s="102" t="s">
        <v>254</v>
      </c>
      <c r="C263" s="102">
        <v>0</v>
      </c>
      <c r="D263" s="102">
        <v>16727.2</v>
      </c>
      <c r="E263" s="102">
        <v>16727.2</v>
      </c>
      <c r="F263" s="102" t="s">
        <v>254</v>
      </c>
      <c r="G263" s="102">
        <v>0</v>
      </c>
    </row>
    <row r="264" spans="1:7" x14ac:dyDescent="0.2">
      <c r="A264" s="122" t="s">
        <v>959</v>
      </c>
      <c r="B264" s="102" t="s">
        <v>254</v>
      </c>
      <c r="C264" s="102">
        <v>0</v>
      </c>
      <c r="D264" s="102">
        <v>1044</v>
      </c>
      <c r="E264" s="102">
        <v>1044</v>
      </c>
      <c r="F264" s="102" t="s">
        <v>254</v>
      </c>
      <c r="G264" s="102">
        <v>0</v>
      </c>
    </row>
    <row r="265" spans="1:7" x14ac:dyDescent="0.2">
      <c r="A265" s="122" t="s">
        <v>808</v>
      </c>
      <c r="B265" s="102" t="s">
        <v>254</v>
      </c>
      <c r="C265" s="102">
        <v>0</v>
      </c>
      <c r="D265" s="102">
        <v>408.61</v>
      </c>
      <c r="E265" s="102">
        <v>408.61</v>
      </c>
      <c r="F265" s="102" t="s">
        <v>254</v>
      </c>
      <c r="G265" s="102">
        <v>0</v>
      </c>
    </row>
    <row r="266" spans="1:7" x14ac:dyDescent="0.2">
      <c r="A266" s="122" t="s">
        <v>960</v>
      </c>
      <c r="B266" s="102" t="s">
        <v>254</v>
      </c>
      <c r="C266" s="102">
        <v>0</v>
      </c>
      <c r="D266" s="102">
        <v>425.27</v>
      </c>
      <c r="E266" s="102">
        <v>425.27</v>
      </c>
      <c r="F266" s="102" t="s">
        <v>254</v>
      </c>
      <c r="G266" s="102">
        <v>0</v>
      </c>
    </row>
    <row r="267" spans="1:7" x14ac:dyDescent="0.2">
      <c r="A267" s="122" t="s">
        <v>961</v>
      </c>
      <c r="B267" s="102" t="s">
        <v>254</v>
      </c>
      <c r="C267" s="102">
        <v>0</v>
      </c>
      <c r="D267" s="102">
        <v>1289</v>
      </c>
      <c r="E267" s="102">
        <v>1289</v>
      </c>
      <c r="F267" s="102" t="s">
        <v>254</v>
      </c>
      <c r="G267" s="102">
        <v>0</v>
      </c>
    </row>
    <row r="268" spans="1:7" x14ac:dyDescent="0.2">
      <c r="A268" s="122" t="s">
        <v>667</v>
      </c>
      <c r="B268" s="102" t="s">
        <v>254</v>
      </c>
      <c r="C268" s="102">
        <v>0</v>
      </c>
      <c r="D268" s="102">
        <v>246.03</v>
      </c>
      <c r="E268" s="102">
        <v>246.03</v>
      </c>
      <c r="F268" s="102" t="s">
        <v>254</v>
      </c>
      <c r="G268" s="102">
        <v>0</v>
      </c>
    </row>
    <row r="269" spans="1:7" x14ac:dyDescent="0.2">
      <c r="A269" s="122" t="s">
        <v>948</v>
      </c>
      <c r="B269" s="102" t="s">
        <v>254</v>
      </c>
      <c r="C269" s="102">
        <v>0</v>
      </c>
      <c r="D269" s="102">
        <v>3349.5</v>
      </c>
      <c r="E269" s="102">
        <v>3349.5</v>
      </c>
      <c r="F269" s="102" t="s">
        <v>254</v>
      </c>
      <c r="G269" s="102">
        <v>0</v>
      </c>
    </row>
    <row r="270" spans="1:7" x14ac:dyDescent="0.2">
      <c r="A270" s="122" t="s">
        <v>437</v>
      </c>
      <c r="B270" s="102" t="s">
        <v>254</v>
      </c>
      <c r="C270" s="102">
        <v>0</v>
      </c>
      <c r="D270" s="102">
        <v>1084.5</v>
      </c>
      <c r="E270" s="102">
        <v>1084.5</v>
      </c>
      <c r="F270" s="102" t="s">
        <v>254</v>
      </c>
      <c r="G270" s="102">
        <v>0</v>
      </c>
    </row>
    <row r="271" spans="1:7" x14ac:dyDescent="0.2">
      <c r="A271" s="122" t="s">
        <v>429</v>
      </c>
      <c r="B271" s="102" t="s">
        <v>254</v>
      </c>
      <c r="C271" s="102">
        <v>0</v>
      </c>
      <c r="D271" s="102">
        <v>599</v>
      </c>
      <c r="E271" s="102">
        <v>599</v>
      </c>
      <c r="F271" s="102" t="s">
        <v>254</v>
      </c>
      <c r="G271" s="102">
        <v>0</v>
      </c>
    </row>
    <row r="272" spans="1:7" x14ac:dyDescent="0.2">
      <c r="A272" s="122" t="s">
        <v>438</v>
      </c>
      <c r="B272" s="102" t="s">
        <v>254</v>
      </c>
      <c r="C272" s="102">
        <v>0</v>
      </c>
      <c r="D272" s="102">
        <v>29680</v>
      </c>
      <c r="E272" s="102">
        <v>29680</v>
      </c>
      <c r="F272" s="102" t="s">
        <v>254</v>
      </c>
      <c r="G272" s="102">
        <v>0</v>
      </c>
    </row>
    <row r="273" spans="1:7" x14ac:dyDescent="0.2">
      <c r="A273" s="122" t="s">
        <v>809</v>
      </c>
      <c r="B273" s="102" t="s">
        <v>254</v>
      </c>
      <c r="C273" s="102">
        <v>0</v>
      </c>
      <c r="D273" s="102">
        <v>999.3</v>
      </c>
      <c r="E273" s="102">
        <v>999.3</v>
      </c>
      <c r="F273" s="102" t="s">
        <v>254</v>
      </c>
      <c r="G273" s="102">
        <v>0</v>
      </c>
    </row>
    <row r="274" spans="1:7" x14ac:dyDescent="0.2">
      <c r="A274" s="122" t="s">
        <v>439</v>
      </c>
      <c r="B274" s="102" t="s">
        <v>254</v>
      </c>
      <c r="C274" s="102">
        <v>0</v>
      </c>
      <c r="D274" s="102">
        <v>945</v>
      </c>
      <c r="E274" s="102">
        <v>945</v>
      </c>
      <c r="F274" s="102" t="s">
        <v>254</v>
      </c>
      <c r="G274" s="102">
        <v>0</v>
      </c>
    </row>
    <row r="275" spans="1:7" x14ac:dyDescent="0.2">
      <c r="A275" s="122" t="s">
        <v>876</v>
      </c>
      <c r="B275" s="102" t="s">
        <v>254</v>
      </c>
      <c r="C275" s="102">
        <v>0</v>
      </c>
      <c r="D275" s="102">
        <v>3117.04</v>
      </c>
      <c r="E275" s="102">
        <v>3117.04</v>
      </c>
      <c r="F275" s="102" t="s">
        <v>254</v>
      </c>
      <c r="G275" s="102">
        <v>0</v>
      </c>
    </row>
    <row r="276" spans="1:7" x14ac:dyDescent="0.2">
      <c r="A276" s="122" t="s">
        <v>962</v>
      </c>
      <c r="B276" s="102" t="s">
        <v>254</v>
      </c>
      <c r="C276" s="102">
        <v>0</v>
      </c>
      <c r="D276" s="102">
        <v>812</v>
      </c>
      <c r="E276" s="102">
        <v>812</v>
      </c>
      <c r="F276" s="102" t="s">
        <v>254</v>
      </c>
      <c r="G276" s="102">
        <v>0</v>
      </c>
    </row>
    <row r="277" spans="1:7" x14ac:dyDescent="0.2">
      <c r="A277" s="122" t="s">
        <v>769</v>
      </c>
      <c r="B277" s="102" t="s">
        <v>254</v>
      </c>
      <c r="C277" s="102">
        <v>0</v>
      </c>
      <c r="D277" s="102">
        <v>9153.42</v>
      </c>
      <c r="E277" s="102">
        <v>9153.42</v>
      </c>
      <c r="F277" s="102" t="s">
        <v>254</v>
      </c>
      <c r="G277" s="102">
        <v>0</v>
      </c>
    </row>
    <row r="278" spans="1:7" x14ac:dyDescent="0.2">
      <c r="A278" s="122" t="s">
        <v>963</v>
      </c>
      <c r="B278" s="102" t="s">
        <v>254</v>
      </c>
      <c r="C278" s="102">
        <v>0</v>
      </c>
      <c r="D278" s="102">
        <v>2552</v>
      </c>
      <c r="E278" s="102">
        <v>2552</v>
      </c>
      <c r="F278" s="102" t="s">
        <v>254</v>
      </c>
      <c r="G278" s="102">
        <v>0</v>
      </c>
    </row>
    <row r="279" spans="1:7" x14ac:dyDescent="0.2">
      <c r="A279" s="122" t="s">
        <v>949</v>
      </c>
      <c r="B279" s="102" t="s">
        <v>254</v>
      </c>
      <c r="C279" s="102">
        <v>0</v>
      </c>
      <c r="D279" s="102">
        <v>14500</v>
      </c>
      <c r="E279" s="102">
        <v>14500</v>
      </c>
      <c r="F279" s="102" t="s">
        <v>254</v>
      </c>
      <c r="G279" s="102">
        <v>0</v>
      </c>
    </row>
    <row r="280" spans="1:7" x14ac:dyDescent="0.2">
      <c r="A280" s="122" t="s">
        <v>964</v>
      </c>
      <c r="B280" s="102" t="s">
        <v>254</v>
      </c>
      <c r="C280" s="102">
        <v>0</v>
      </c>
      <c r="D280" s="102">
        <v>101.8</v>
      </c>
      <c r="E280" s="102">
        <v>101.8</v>
      </c>
      <c r="F280" s="102" t="s">
        <v>254</v>
      </c>
      <c r="G280" s="102">
        <v>0</v>
      </c>
    </row>
    <row r="281" spans="1:7" x14ac:dyDescent="0.2">
      <c r="A281" s="122" t="s">
        <v>965</v>
      </c>
      <c r="B281" s="102" t="s">
        <v>254</v>
      </c>
      <c r="C281" s="102">
        <v>0</v>
      </c>
      <c r="D281" s="102">
        <v>6900</v>
      </c>
      <c r="E281" s="102">
        <v>6900</v>
      </c>
      <c r="F281" s="102" t="s">
        <v>254</v>
      </c>
      <c r="G281" s="102">
        <v>0</v>
      </c>
    </row>
    <row r="282" spans="1:7" x14ac:dyDescent="0.2">
      <c r="A282" s="122" t="s">
        <v>966</v>
      </c>
      <c r="B282" s="102" t="s">
        <v>254</v>
      </c>
      <c r="C282" s="102">
        <v>0</v>
      </c>
      <c r="D282" s="102">
        <v>1560</v>
      </c>
      <c r="E282" s="102">
        <v>1560</v>
      </c>
      <c r="F282" s="102" t="s">
        <v>254</v>
      </c>
      <c r="G282" s="102">
        <v>0</v>
      </c>
    </row>
    <row r="283" spans="1:7" x14ac:dyDescent="0.2">
      <c r="A283" s="122" t="s">
        <v>967</v>
      </c>
      <c r="B283" s="102" t="s">
        <v>254</v>
      </c>
      <c r="C283" s="102">
        <v>0</v>
      </c>
      <c r="D283" s="102">
        <v>3746.8</v>
      </c>
      <c r="E283" s="102">
        <v>3746.8</v>
      </c>
      <c r="F283" s="102" t="s">
        <v>254</v>
      </c>
      <c r="G283" s="102">
        <v>0</v>
      </c>
    </row>
    <row r="284" spans="1:7" x14ac:dyDescent="0.2">
      <c r="A284" s="122" t="s">
        <v>877</v>
      </c>
      <c r="B284" s="102" t="s">
        <v>254</v>
      </c>
      <c r="C284" s="102">
        <v>0</v>
      </c>
      <c r="D284" s="102">
        <v>4380.01</v>
      </c>
      <c r="E284" s="102">
        <v>4380.01</v>
      </c>
      <c r="F284" s="102" t="s">
        <v>254</v>
      </c>
      <c r="G284" s="102">
        <v>0</v>
      </c>
    </row>
    <row r="285" spans="1:7" x14ac:dyDescent="0.2">
      <c r="A285" s="122" t="s">
        <v>810</v>
      </c>
      <c r="B285" s="102" t="s">
        <v>254</v>
      </c>
      <c r="C285" s="102">
        <v>0</v>
      </c>
      <c r="D285" s="102">
        <v>16536.98</v>
      </c>
      <c r="E285" s="102">
        <v>16536.98</v>
      </c>
      <c r="F285" s="102" t="s">
        <v>254</v>
      </c>
      <c r="G285" s="102">
        <v>0</v>
      </c>
    </row>
    <row r="286" spans="1:7" x14ac:dyDescent="0.2">
      <c r="A286" s="122" t="s">
        <v>811</v>
      </c>
      <c r="B286" s="102" t="s">
        <v>254</v>
      </c>
      <c r="C286" s="102">
        <v>0</v>
      </c>
      <c r="D286" s="102">
        <v>2312.02</v>
      </c>
      <c r="E286" s="102">
        <v>2312.02</v>
      </c>
      <c r="F286" s="102" t="s">
        <v>254</v>
      </c>
      <c r="G286" s="102">
        <v>0</v>
      </c>
    </row>
    <row r="287" spans="1:7" x14ac:dyDescent="0.2">
      <c r="A287" s="122" t="s">
        <v>765</v>
      </c>
      <c r="B287" s="102" t="s">
        <v>254</v>
      </c>
      <c r="C287" s="102">
        <v>0</v>
      </c>
      <c r="D287" s="102">
        <v>3689</v>
      </c>
      <c r="E287" s="102">
        <v>3689</v>
      </c>
      <c r="F287" s="102" t="s">
        <v>254</v>
      </c>
      <c r="G287" s="102">
        <v>0</v>
      </c>
    </row>
    <row r="288" spans="1:7" x14ac:dyDescent="0.2">
      <c r="A288" s="122" t="s">
        <v>968</v>
      </c>
      <c r="B288" s="102" t="s">
        <v>254</v>
      </c>
      <c r="C288" s="102">
        <v>0</v>
      </c>
      <c r="D288" s="102">
        <v>21480.04</v>
      </c>
      <c r="E288" s="102">
        <v>21480.04</v>
      </c>
      <c r="F288" s="102" t="s">
        <v>254</v>
      </c>
      <c r="G288" s="102">
        <v>0</v>
      </c>
    </row>
    <row r="289" spans="1:7" x14ac:dyDescent="0.2">
      <c r="A289" s="122" t="s">
        <v>770</v>
      </c>
      <c r="B289" s="102" t="s">
        <v>254</v>
      </c>
      <c r="C289" s="102">
        <v>0</v>
      </c>
      <c r="D289" s="102">
        <v>28777.22</v>
      </c>
      <c r="E289" s="102">
        <v>28777.22</v>
      </c>
      <c r="F289" s="102" t="s">
        <v>254</v>
      </c>
      <c r="G289" s="102">
        <v>0</v>
      </c>
    </row>
    <row r="290" spans="1:7" x14ac:dyDescent="0.2">
      <c r="A290" s="122" t="s">
        <v>771</v>
      </c>
      <c r="B290" s="102" t="s">
        <v>254</v>
      </c>
      <c r="C290" s="102">
        <v>0</v>
      </c>
      <c r="D290" s="102">
        <v>19372</v>
      </c>
      <c r="E290" s="102">
        <v>19372</v>
      </c>
      <c r="F290" s="102" t="s">
        <v>254</v>
      </c>
      <c r="G290" s="102">
        <v>0</v>
      </c>
    </row>
    <row r="291" spans="1:7" x14ac:dyDescent="0.2">
      <c r="A291" s="122" t="s">
        <v>812</v>
      </c>
      <c r="B291" s="102" t="s">
        <v>254</v>
      </c>
      <c r="C291" s="102">
        <v>0</v>
      </c>
      <c r="D291" s="102">
        <v>108354.44</v>
      </c>
      <c r="E291" s="102">
        <v>108354.44</v>
      </c>
      <c r="F291" s="102" t="s">
        <v>254</v>
      </c>
      <c r="G291" s="102">
        <v>0</v>
      </c>
    </row>
    <row r="292" spans="1:7" x14ac:dyDescent="0.2">
      <c r="A292" s="122" t="s">
        <v>969</v>
      </c>
      <c r="B292" s="102" t="s">
        <v>254</v>
      </c>
      <c r="C292" s="102">
        <v>0</v>
      </c>
      <c r="D292" s="102">
        <v>12760</v>
      </c>
      <c r="E292" s="102">
        <v>12760</v>
      </c>
      <c r="F292" s="102" t="s">
        <v>254</v>
      </c>
      <c r="G292" s="102">
        <v>0</v>
      </c>
    </row>
    <row r="293" spans="1:7" x14ac:dyDescent="0.2">
      <c r="A293" s="122" t="s">
        <v>674</v>
      </c>
      <c r="B293" s="102" t="s">
        <v>254</v>
      </c>
      <c r="C293" s="102">
        <v>0</v>
      </c>
      <c r="D293" s="102">
        <v>41992</v>
      </c>
      <c r="E293" s="102">
        <v>41992</v>
      </c>
      <c r="F293" s="102" t="s">
        <v>254</v>
      </c>
      <c r="G293" s="102">
        <v>0</v>
      </c>
    </row>
    <row r="294" spans="1:7" x14ac:dyDescent="0.2">
      <c r="A294" s="122" t="s">
        <v>970</v>
      </c>
      <c r="B294" s="102" t="s">
        <v>254</v>
      </c>
      <c r="C294" s="102">
        <v>0</v>
      </c>
      <c r="D294" s="102">
        <v>259782</v>
      </c>
      <c r="E294" s="102">
        <v>259782</v>
      </c>
      <c r="F294" s="102" t="s">
        <v>254</v>
      </c>
      <c r="G294" s="102">
        <v>0</v>
      </c>
    </row>
    <row r="295" spans="1:7" x14ac:dyDescent="0.2">
      <c r="A295" s="122" t="s">
        <v>971</v>
      </c>
      <c r="B295" s="102" t="s">
        <v>254</v>
      </c>
      <c r="C295" s="102">
        <v>0</v>
      </c>
      <c r="D295" s="102">
        <v>29614.799999999999</v>
      </c>
      <c r="E295" s="102">
        <v>29614.799999999999</v>
      </c>
      <c r="F295" s="102" t="s">
        <v>254</v>
      </c>
      <c r="G295" s="102">
        <v>0</v>
      </c>
    </row>
    <row r="296" spans="1:7" x14ac:dyDescent="0.2">
      <c r="A296" s="122" t="s">
        <v>878</v>
      </c>
      <c r="B296" s="102" t="s">
        <v>254</v>
      </c>
      <c r="C296" s="102">
        <v>0</v>
      </c>
      <c r="D296" s="102">
        <v>7826.87</v>
      </c>
      <c r="E296" s="102">
        <v>7826.87</v>
      </c>
      <c r="F296" s="102" t="s">
        <v>254</v>
      </c>
      <c r="G296" s="102">
        <v>0</v>
      </c>
    </row>
    <row r="297" spans="1:7" x14ac:dyDescent="0.2">
      <c r="A297" s="122" t="s">
        <v>972</v>
      </c>
      <c r="B297" s="102" t="s">
        <v>254</v>
      </c>
      <c r="C297" s="102">
        <v>0</v>
      </c>
      <c r="D297" s="102">
        <v>7089.81</v>
      </c>
      <c r="E297" s="102">
        <v>7089.81</v>
      </c>
      <c r="F297" s="102" t="s">
        <v>254</v>
      </c>
      <c r="G297" s="102">
        <v>0</v>
      </c>
    </row>
    <row r="298" spans="1:7" x14ac:dyDescent="0.2">
      <c r="A298" s="122" t="s">
        <v>973</v>
      </c>
      <c r="B298" s="102" t="s">
        <v>254</v>
      </c>
      <c r="C298" s="102">
        <v>0</v>
      </c>
      <c r="D298" s="102">
        <v>12895.56</v>
      </c>
      <c r="E298" s="102">
        <v>12895.56</v>
      </c>
      <c r="F298" s="102" t="s">
        <v>254</v>
      </c>
      <c r="G298" s="102">
        <v>0</v>
      </c>
    </row>
    <row r="299" spans="1:7" x14ac:dyDescent="0.2">
      <c r="A299" s="122" t="s">
        <v>974</v>
      </c>
      <c r="B299" s="102" t="s">
        <v>254</v>
      </c>
      <c r="C299" s="102">
        <v>0</v>
      </c>
      <c r="D299" s="102">
        <v>3583.86</v>
      </c>
      <c r="E299" s="102">
        <v>3583.86</v>
      </c>
      <c r="F299" s="102" t="s">
        <v>254</v>
      </c>
      <c r="G299" s="102">
        <v>0</v>
      </c>
    </row>
    <row r="300" spans="1:7" x14ac:dyDescent="0.2">
      <c r="A300" s="122" t="s">
        <v>440</v>
      </c>
      <c r="B300" s="102" t="s">
        <v>254</v>
      </c>
      <c r="C300" s="102">
        <v>0</v>
      </c>
      <c r="D300" s="102">
        <v>11320.8</v>
      </c>
      <c r="E300" s="102">
        <v>11320.8</v>
      </c>
      <c r="F300" s="102" t="s">
        <v>254</v>
      </c>
      <c r="G300" s="102">
        <v>0</v>
      </c>
    </row>
    <row r="301" spans="1:7" x14ac:dyDescent="0.2">
      <c r="A301" s="122" t="s">
        <v>430</v>
      </c>
      <c r="B301" s="102" t="s">
        <v>254</v>
      </c>
      <c r="C301" s="102">
        <v>0</v>
      </c>
      <c r="D301" s="102">
        <v>100130.36</v>
      </c>
      <c r="E301" s="102">
        <v>100130.36</v>
      </c>
      <c r="F301" s="102" t="s">
        <v>254</v>
      </c>
      <c r="G301" s="102">
        <v>0</v>
      </c>
    </row>
    <row r="302" spans="1:7" ht="13.5" thickBot="1" x14ac:dyDescent="0.25">
      <c r="A302" s="191" t="s">
        <v>441</v>
      </c>
      <c r="B302" s="107" t="s">
        <v>254</v>
      </c>
      <c r="C302" s="107">
        <v>0</v>
      </c>
      <c r="D302" s="107">
        <v>2691</v>
      </c>
      <c r="E302" s="107">
        <v>2691</v>
      </c>
      <c r="F302" s="107" t="s">
        <v>254</v>
      </c>
      <c r="G302" s="107">
        <v>0</v>
      </c>
    </row>
    <row r="303" spans="1:7" x14ac:dyDescent="0.2">
      <c r="A303" s="118" t="s">
        <v>442</v>
      </c>
      <c r="B303" s="99" t="s">
        <v>254</v>
      </c>
      <c r="C303" s="99">
        <v>0</v>
      </c>
      <c r="D303" s="99">
        <v>3617</v>
      </c>
      <c r="E303" s="99">
        <v>3617</v>
      </c>
      <c r="F303" s="99" t="s">
        <v>254</v>
      </c>
      <c r="G303" s="312">
        <v>0</v>
      </c>
    </row>
    <row r="304" spans="1:7" x14ac:dyDescent="0.2">
      <c r="A304" s="122" t="s">
        <v>805</v>
      </c>
      <c r="B304" s="102" t="s">
        <v>254</v>
      </c>
      <c r="C304" s="102">
        <v>0</v>
      </c>
      <c r="D304" s="102">
        <v>9570</v>
      </c>
      <c r="E304" s="102">
        <v>9570</v>
      </c>
      <c r="F304" s="102" t="s">
        <v>254</v>
      </c>
      <c r="G304" s="120">
        <v>0</v>
      </c>
    </row>
    <row r="305" spans="1:7" x14ac:dyDescent="0.2">
      <c r="A305" s="122" t="s">
        <v>879</v>
      </c>
      <c r="B305" s="102" t="s">
        <v>254</v>
      </c>
      <c r="C305" s="102">
        <v>0</v>
      </c>
      <c r="D305" s="102">
        <v>4408</v>
      </c>
      <c r="E305" s="102">
        <v>4408</v>
      </c>
      <c r="F305" s="102" t="s">
        <v>254</v>
      </c>
      <c r="G305" s="120">
        <v>0</v>
      </c>
    </row>
    <row r="306" spans="1:7" x14ac:dyDescent="0.2">
      <c r="A306" s="122" t="s">
        <v>880</v>
      </c>
      <c r="B306" s="102" t="s">
        <v>254</v>
      </c>
      <c r="C306" s="102">
        <v>0</v>
      </c>
      <c r="D306" s="102">
        <v>812</v>
      </c>
      <c r="E306" s="102">
        <v>812</v>
      </c>
      <c r="F306" s="102" t="s">
        <v>254</v>
      </c>
      <c r="G306" s="120">
        <v>0</v>
      </c>
    </row>
    <row r="307" spans="1:7" x14ac:dyDescent="0.2">
      <c r="A307" s="122" t="s">
        <v>975</v>
      </c>
      <c r="B307" s="102" t="s">
        <v>254</v>
      </c>
      <c r="C307" s="102">
        <v>0</v>
      </c>
      <c r="D307" s="102">
        <v>6877.64</v>
      </c>
      <c r="E307" s="102">
        <v>6877.64</v>
      </c>
      <c r="F307" s="102" t="s">
        <v>254</v>
      </c>
      <c r="G307" s="120">
        <v>0</v>
      </c>
    </row>
    <row r="308" spans="1:7" x14ac:dyDescent="0.2">
      <c r="A308" s="122" t="s">
        <v>772</v>
      </c>
      <c r="B308" s="102" t="s">
        <v>254</v>
      </c>
      <c r="C308" s="102">
        <v>0</v>
      </c>
      <c r="D308" s="102">
        <v>6523</v>
      </c>
      <c r="E308" s="102">
        <v>6523</v>
      </c>
      <c r="F308" s="102" t="s">
        <v>254</v>
      </c>
      <c r="G308" s="120">
        <v>0</v>
      </c>
    </row>
    <row r="309" spans="1:7" x14ac:dyDescent="0.2">
      <c r="A309" s="122" t="s">
        <v>668</v>
      </c>
      <c r="B309" s="102" t="s">
        <v>254</v>
      </c>
      <c r="C309" s="102">
        <v>0</v>
      </c>
      <c r="D309" s="102">
        <v>14154</v>
      </c>
      <c r="E309" s="102">
        <v>14154</v>
      </c>
      <c r="F309" s="102" t="s">
        <v>254</v>
      </c>
      <c r="G309" s="120">
        <v>0</v>
      </c>
    </row>
    <row r="310" spans="1:7" x14ac:dyDescent="0.2">
      <c r="A310" s="122" t="s">
        <v>976</v>
      </c>
      <c r="B310" s="102" t="s">
        <v>254</v>
      </c>
      <c r="C310" s="102">
        <v>0</v>
      </c>
      <c r="D310" s="102">
        <v>1928.26</v>
      </c>
      <c r="E310" s="102">
        <v>1928.26</v>
      </c>
      <c r="F310" s="102" t="s">
        <v>254</v>
      </c>
      <c r="G310" s="120">
        <v>0</v>
      </c>
    </row>
    <row r="311" spans="1:7" x14ac:dyDescent="0.2">
      <c r="A311" s="122" t="s">
        <v>656</v>
      </c>
      <c r="B311" s="102" t="s">
        <v>254</v>
      </c>
      <c r="C311" s="102">
        <v>0</v>
      </c>
      <c r="D311" s="102">
        <v>60754</v>
      </c>
      <c r="E311" s="102">
        <v>60754</v>
      </c>
      <c r="F311" s="102" t="s">
        <v>254</v>
      </c>
      <c r="G311" s="120">
        <v>0</v>
      </c>
    </row>
    <row r="312" spans="1:7" x14ac:dyDescent="0.2">
      <c r="A312" s="122" t="s">
        <v>881</v>
      </c>
      <c r="B312" s="102" t="s">
        <v>254</v>
      </c>
      <c r="C312" s="102">
        <v>0</v>
      </c>
      <c r="D312" s="102">
        <v>1978</v>
      </c>
      <c r="E312" s="102">
        <v>1978</v>
      </c>
      <c r="F312" s="102" t="s">
        <v>254</v>
      </c>
      <c r="G312" s="120">
        <v>0</v>
      </c>
    </row>
    <row r="313" spans="1:7" x14ac:dyDescent="0.2">
      <c r="A313" s="122" t="s">
        <v>977</v>
      </c>
      <c r="B313" s="102" t="s">
        <v>254</v>
      </c>
      <c r="C313" s="102">
        <v>0</v>
      </c>
      <c r="D313" s="102">
        <v>3480</v>
      </c>
      <c r="E313" s="102">
        <v>3480</v>
      </c>
      <c r="F313" s="102" t="s">
        <v>254</v>
      </c>
      <c r="G313" s="120">
        <v>0</v>
      </c>
    </row>
    <row r="314" spans="1:7" x14ac:dyDescent="0.2">
      <c r="A314" s="122" t="s">
        <v>714</v>
      </c>
      <c r="B314" s="102" t="s">
        <v>254</v>
      </c>
      <c r="C314" s="102">
        <v>0</v>
      </c>
      <c r="D314" s="102">
        <v>629.6</v>
      </c>
      <c r="E314" s="102">
        <v>629.6</v>
      </c>
      <c r="F314" s="102" t="s">
        <v>254</v>
      </c>
      <c r="G314" s="120">
        <v>0</v>
      </c>
    </row>
    <row r="315" spans="1:7" x14ac:dyDescent="0.2">
      <c r="A315" s="122" t="s">
        <v>978</v>
      </c>
      <c r="B315" s="102" t="s">
        <v>254</v>
      </c>
      <c r="C315" s="102">
        <v>0</v>
      </c>
      <c r="D315" s="102">
        <v>13827.75</v>
      </c>
      <c r="E315" s="102">
        <v>13827.75</v>
      </c>
      <c r="F315" s="102" t="s">
        <v>254</v>
      </c>
      <c r="G315" s="120">
        <v>0</v>
      </c>
    </row>
    <row r="316" spans="1:7" x14ac:dyDescent="0.2">
      <c r="A316" s="122" t="s">
        <v>882</v>
      </c>
      <c r="B316" s="102" t="s">
        <v>254</v>
      </c>
      <c r="C316" s="102">
        <v>0</v>
      </c>
      <c r="D316" s="102">
        <v>5801.91</v>
      </c>
      <c r="E316" s="102">
        <v>5801.91</v>
      </c>
      <c r="F316" s="102" t="s">
        <v>254</v>
      </c>
      <c r="G316" s="120">
        <v>0</v>
      </c>
    </row>
    <row r="317" spans="1:7" x14ac:dyDescent="0.2">
      <c r="A317" s="122" t="s">
        <v>883</v>
      </c>
      <c r="B317" s="102" t="s">
        <v>254</v>
      </c>
      <c r="C317" s="102">
        <v>0</v>
      </c>
      <c r="D317" s="102">
        <v>35293.53</v>
      </c>
      <c r="E317" s="102">
        <v>35293.53</v>
      </c>
      <c r="F317" s="102" t="s">
        <v>254</v>
      </c>
      <c r="G317" s="120">
        <v>0</v>
      </c>
    </row>
    <row r="318" spans="1:7" x14ac:dyDescent="0.2">
      <c r="A318" s="122" t="s">
        <v>443</v>
      </c>
      <c r="B318" s="102" t="s">
        <v>254</v>
      </c>
      <c r="C318" s="102">
        <v>0</v>
      </c>
      <c r="D318" s="102">
        <v>539</v>
      </c>
      <c r="E318" s="102">
        <v>539</v>
      </c>
      <c r="F318" s="102" t="s">
        <v>254</v>
      </c>
      <c r="G318" s="120">
        <v>0</v>
      </c>
    </row>
    <row r="319" spans="1:7" x14ac:dyDescent="0.2">
      <c r="A319" s="122" t="s">
        <v>979</v>
      </c>
      <c r="B319" s="102" t="s">
        <v>254</v>
      </c>
      <c r="C319" s="102">
        <v>0</v>
      </c>
      <c r="D319" s="102">
        <v>3862.8</v>
      </c>
      <c r="E319" s="102">
        <v>3862.8</v>
      </c>
      <c r="F319" s="102" t="s">
        <v>254</v>
      </c>
      <c r="G319" s="120">
        <v>0</v>
      </c>
    </row>
    <row r="320" spans="1:7" x14ac:dyDescent="0.2">
      <c r="A320" s="122" t="s">
        <v>444</v>
      </c>
      <c r="B320" s="102" t="s">
        <v>254</v>
      </c>
      <c r="C320" s="102">
        <v>0</v>
      </c>
      <c r="D320" s="102">
        <v>9096.92</v>
      </c>
      <c r="E320" s="102">
        <v>9096.92</v>
      </c>
      <c r="F320" s="102" t="s">
        <v>254</v>
      </c>
      <c r="G320" s="120">
        <v>0</v>
      </c>
    </row>
    <row r="321" spans="1:7" x14ac:dyDescent="0.2">
      <c r="A321" s="122" t="s">
        <v>715</v>
      </c>
      <c r="B321" s="102" t="s">
        <v>254</v>
      </c>
      <c r="C321" s="102">
        <v>0</v>
      </c>
      <c r="D321" s="102">
        <v>13117.65</v>
      </c>
      <c r="E321" s="102">
        <v>13117.65</v>
      </c>
      <c r="F321" s="102" t="s">
        <v>254</v>
      </c>
      <c r="G321" s="120">
        <v>0</v>
      </c>
    </row>
    <row r="322" spans="1:7" x14ac:dyDescent="0.2">
      <c r="A322" s="122" t="s">
        <v>773</v>
      </c>
      <c r="B322" s="102" t="s">
        <v>254</v>
      </c>
      <c r="C322" s="102">
        <v>0</v>
      </c>
      <c r="D322" s="102">
        <v>406.51</v>
      </c>
      <c r="E322" s="102">
        <v>406.51</v>
      </c>
      <c r="F322" s="102" t="s">
        <v>254</v>
      </c>
      <c r="G322" s="120">
        <v>0</v>
      </c>
    </row>
    <row r="323" spans="1:7" x14ac:dyDescent="0.2">
      <c r="A323" s="122" t="s">
        <v>884</v>
      </c>
      <c r="B323" s="102" t="s">
        <v>254</v>
      </c>
      <c r="C323" s="102">
        <v>0</v>
      </c>
      <c r="D323" s="102">
        <v>1390</v>
      </c>
      <c r="E323" s="102">
        <v>1390</v>
      </c>
      <c r="F323" s="102" t="s">
        <v>254</v>
      </c>
      <c r="G323" s="120">
        <v>0</v>
      </c>
    </row>
    <row r="324" spans="1:7" x14ac:dyDescent="0.2">
      <c r="A324" s="122" t="s">
        <v>813</v>
      </c>
      <c r="B324" s="102" t="s">
        <v>254</v>
      </c>
      <c r="C324" s="102">
        <v>0</v>
      </c>
      <c r="D324" s="102">
        <v>4073.23</v>
      </c>
      <c r="E324" s="102">
        <v>4073.23</v>
      </c>
      <c r="F324" s="102" t="s">
        <v>254</v>
      </c>
      <c r="G324" s="120">
        <v>0</v>
      </c>
    </row>
    <row r="325" spans="1:7" x14ac:dyDescent="0.2">
      <c r="A325" s="122" t="s">
        <v>980</v>
      </c>
      <c r="B325" s="102" t="s">
        <v>254</v>
      </c>
      <c r="C325" s="102">
        <v>0</v>
      </c>
      <c r="D325" s="102">
        <v>2850</v>
      </c>
      <c r="E325" s="102">
        <v>2850</v>
      </c>
      <c r="F325" s="102" t="s">
        <v>254</v>
      </c>
      <c r="G325" s="120">
        <v>0</v>
      </c>
    </row>
    <row r="326" spans="1:7" x14ac:dyDescent="0.2">
      <c r="A326" s="122" t="s">
        <v>804</v>
      </c>
      <c r="B326" s="102" t="s">
        <v>254</v>
      </c>
      <c r="C326" s="102">
        <v>0</v>
      </c>
      <c r="D326" s="102">
        <v>24733.33</v>
      </c>
      <c r="E326" s="102">
        <v>24733.33</v>
      </c>
      <c r="F326" s="102" t="s">
        <v>254</v>
      </c>
      <c r="G326" s="120">
        <v>0</v>
      </c>
    </row>
    <row r="327" spans="1:7" x14ac:dyDescent="0.2">
      <c r="A327" s="122" t="s">
        <v>814</v>
      </c>
      <c r="B327" s="102" t="s">
        <v>254</v>
      </c>
      <c r="C327" s="102">
        <v>0</v>
      </c>
      <c r="D327" s="102">
        <v>12000</v>
      </c>
      <c r="E327" s="102">
        <v>12000</v>
      </c>
      <c r="F327" s="102" t="s">
        <v>254</v>
      </c>
      <c r="G327" s="120">
        <v>0</v>
      </c>
    </row>
    <row r="328" spans="1:7" x14ac:dyDescent="0.2">
      <c r="A328" s="122" t="s">
        <v>815</v>
      </c>
      <c r="B328" s="102" t="s">
        <v>254</v>
      </c>
      <c r="C328" s="102">
        <v>0</v>
      </c>
      <c r="D328" s="102">
        <v>80880</v>
      </c>
      <c r="E328" s="102">
        <v>80880</v>
      </c>
      <c r="F328" s="102" t="s">
        <v>254</v>
      </c>
      <c r="G328" s="120">
        <v>0</v>
      </c>
    </row>
    <row r="329" spans="1:7" x14ac:dyDescent="0.2">
      <c r="A329" s="122" t="s">
        <v>885</v>
      </c>
      <c r="B329" s="102" t="s">
        <v>254</v>
      </c>
      <c r="C329" s="102">
        <v>0</v>
      </c>
      <c r="D329" s="102">
        <v>2233</v>
      </c>
      <c r="E329" s="102">
        <v>2233</v>
      </c>
      <c r="F329" s="102" t="s">
        <v>254</v>
      </c>
      <c r="G329" s="120">
        <v>0</v>
      </c>
    </row>
    <row r="330" spans="1:7" x14ac:dyDescent="0.2">
      <c r="A330" s="122" t="s">
        <v>774</v>
      </c>
      <c r="B330" s="102" t="s">
        <v>254</v>
      </c>
      <c r="C330" s="102">
        <v>0</v>
      </c>
      <c r="D330" s="102">
        <v>132</v>
      </c>
      <c r="E330" s="102">
        <v>132</v>
      </c>
      <c r="F330" s="102" t="s">
        <v>254</v>
      </c>
      <c r="G330" s="120">
        <v>0</v>
      </c>
    </row>
    <row r="331" spans="1:7" x14ac:dyDescent="0.2">
      <c r="A331" s="122" t="s">
        <v>981</v>
      </c>
      <c r="B331" s="102" t="s">
        <v>254</v>
      </c>
      <c r="C331" s="102">
        <v>0</v>
      </c>
      <c r="D331" s="102">
        <v>7200</v>
      </c>
      <c r="E331" s="102">
        <v>7200</v>
      </c>
      <c r="F331" s="102" t="s">
        <v>254</v>
      </c>
      <c r="G331" s="120">
        <v>0</v>
      </c>
    </row>
    <row r="332" spans="1:7" x14ac:dyDescent="0.2">
      <c r="A332" s="122" t="s">
        <v>953</v>
      </c>
      <c r="B332" s="102" t="s">
        <v>254</v>
      </c>
      <c r="C332" s="102">
        <v>0</v>
      </c>
      <c r="D332" s="102">
        <v>231623</v>
      </c>
      <c r="E332" s="102">
        <v>231623</v>
      </c>
      <c r="F332" s="102" t="s">
        <v>254</v>
      </c>
      <c r="G332" s="120">
        <v>0</v>
      </c>
    </row>
    <row r="333" spans="1:7" x14ac:dyDescent="0.2">
      <c r="A333" s="122" t="s">
        <v>982</v>
      </c>
      <c r="B333" s="102" t="s">
        <v>254</v>
      </c>
      <c r="C333" s="102">
        <v>0</v>
      </c>
      <c r="D333" s="102">
        <v>1800</v>
      </c>
      <c r="E333" s="102">
        <v>1800</v>
      </c>
      <c r="F333" s="102" t="s">
        <v>254</v>
      </c>
      <c r="G333" s="120">
        <v>0</v>
      </c>
    </row>
    <row r="334" spans="1:7" x14ac:dyDescent="0.2">
      <c r="A334" s="122" t="s">
        <v>637</v>
      </c>
      <c r="B334" s="102" t="s">
        <v>254</v>
      </c>
      <c r="C334" s="102">
        <v>0</v>
      </c>
      <c r="D334" s="102">
        <v>26691.81</v>
      </c>
      <c r="E334" s="102">
        <v>26691.81</v>
      </c>
      <c r="F334" s="102" t="s">
        <v>254</v>
      </c>
      <c r="G334" s="120">
        <v>0</v>
      </c>
    </row>
    <row r="335" spans="1:7" x14ac:dyDescent="0.2">
      <c r="A335" s="122" t="s">
        <v>886</v>
      </c>
      <c r="B335" s="102" t="s">
        <v>254</v>
      </c>
      <c r="C335" s="102">
        <v>0</v>
      </c>
      <c r="D335" s="102">
        <v>789.96</v>
      </c>
      <c r="E335" s="102">
        <v>789.96</v>
      </c>
      <c r="F335" s="102" t="s">
        <v>254</v>
      </c>
      <c r="G335" s="120">
        <v>0</v>
      </c>
    </row>
    <row r="336" spans="1:7" x14ac:dyDescent="0.2">
      <c r="A336" s="122" t="s">
        <v>983</v>
      </c>
      <c r="B336" s="102" t="s">
        <v>254</v>
      </c>
      <c r="C336" s="102">
        <v>0</v>
      </c>
      <c r="D336" s="102">
        <v>285</v>
      </c>
      <c r="E336" s="102">
        <v>285</v>
      </c>
      <c r="F336" s="102" t="s">
        <v>254</v>
      </c>
      <c r="G336" s="120">
        <v>0</v>
      </c>
    </row>
    <row r="337" spans="1:7" x14ac:dyDescent="0.2">
      <c r="A337" s="122" t="s">
        <v>984</v>
      </c>
      <c r="B337" s="102" t="s">
        <v>254</v>
      </c>
      <c r="C337" s="102">
        <v>0</v>
      </c>
      <c r="D337" s="102">
        <v>104.3</v>
      </c>
      <c r="E337" s="102">
        <v>104.3</v>
      </c>
      <c r="F337" s="102" t="s">
        <v>254</v>
      </c>
      <c r="G337" s="120">
        <v>0</v>
      </c>
    </row>
    <row r="338" spans="1:7" x14ac:dyDescent="0.2">
      <c r="A338" s="122" t="s">
        <v>985</v>
      </c>
      <c r="B338" s="102" t="s">
        <v>254</v>
      </c>
      <c r="C338" s="102">
        <v>0</v>
      </c>
      <c r="D338" s="102">
        <v>18328</v>
      </c>
      <c r="E338" s="102">
        <v>18328</v>
      </c>
      <c r="F338" s="102" t="s">
        <v>254</v>
      </c>
      <c r="G338" s="120">
        <v>0</v>
      </c>
    </row>
    <row r="339" spans="1:7" x14ac:dyDescent="0.2">
      <c r="A339" s="122" t="s">
        <v>339</v>
      </c>
      <c r="B339" s="102" t="s">
        <v>254</v>
      </c>
      <c r="C339" s="102">
        <v>0</v>
      </c>
      <c r="D339" s="102">
        <v>15084.86</v>
      </c>
      <c r="E339" s="102">
        <v>15084.86</v>
      </c>
      <c r="F339" s="102" t="s">
        <v>254</v>
      </c>
      <c r="G339" s="120">
        <v>0</v>
      </c>
    </row>
    <row r="340" spans="1:7" x14ac:dyDescent="0.2">
      <c r="A340" s="122" t="s">
        <v>887</v>
      </c>
      <c r="B340" s="102" t="s">
        <v>254</v>
      </c>
      <c r="C340" s="102">
        <v>0</v>
      </c>
      <c r="D340" s="102">
        <v>16185.48</v>
      </c>
      <c r="E340" s="102">
        <v>16185.48</v>
      </c>
      <c r="F340" s="102" t="s">
        <v>254</v>
      </c>
      <c r="G340" s="120">
        <v>0</v>
      </c>
    </row>
    <row r="341" spans="1:7" x14ac:dyDescent="0.2">
      <c r="A341" s="122" t="s">
        <v>716</v>
      </c>
      <c r="B341" s="102" t="s">
        <v>254</v>
      </c>
      <c r="C341" s="102">
        <v>0</v>
      </c>
      <c r="D341" s="102">
        <v>3077</v>
      </c>
      <c r="E341" s="102">
        <v>3077</v>
      </c>
      <c r="F341" s="102" t="s">
        <v>254</v>
      </c>
      <c r="G341" s="120">
        <v>0</v>
      </c>
    </row>
    <row r="342" spans="1:7" x14ac:dyDescent="0.2">
      <c r="A342" s="122" t="s">
        <v>445</v>
      </c>
      <c r="B342" s="102" t="s">
        <v>254</v>
      </c>
      <c r="C342" s="102">
        <v>0</v>
      </c>
      <c r="D342" s="102">
        <v>20075.72</v>
      </c>
      <c r="E342" s="102">
        <v>20075.72</v>
      </c>
      <c r="F342" s="102" t="s">
        <v>254</v>
      </c>
      <c r="G342" s="120">
        <v>0</v>
      </c>
    </row>
    <row r="343" spans="1:7" x14ac:dyDescent="0.2">
      <c r="A343" s="122" t="s">
        <v>986</v>
      </c>
      <c r="B343" s="102" t="s">
        <v>254</v>
      </c>
      <c r="C343" s="102">
        <v>0</v>
      </c>
      <c r="D343" s="102">
        <v>19391.310000000001</v>
      </c>
      <c r="E343" s="102">
        <v>19391.310000000001</v>
      </c>
      <c r="F343" s="102" t="s">
        <v>254</v>
      </c>
      <c r="G343" s="120">
        <v>0</v>
      </c>
    </row>
    <row r="344" spans="1:7" x14ac:dyDescent="0.2">
      <c r="A344" s="122" t="s">
        <v>446</v>
      </c>
      <c r="B344" s="102" t="s">
        <v>254</v>
      </c>
      <c r="C344" s="102">
        <v>0</v>
      </c>
      <c r="D344" s="102">
        <v>9743.4599999999991</v>
      </c>
      <c r="E344" s="102">
        <v>9743.4599999999991</v>
      </c>
      <c r="F344" s="102" t="s">
        <v>254</v>
      </c>
      <c r="G344" s="120">
        <v>0</v>
      </c>
    </row>
    <row r="345" spans="1:7" x14ac:dyDescent="0.2">
      <c r="A345" s="122" t="s">
        <v>816</v>
      </c>
      <c r="B345" s="102" t="s">
        <v>254</v>
      </c>
      <c r="C345" s="102">
        <v>0</v>
      </c>
      <c r="D345" s="102">
        <v>72780.039999999994</v>
      </c>
      <c r="E345" s="102">
        <v>72780.039999999994</v>
      </c>
      <c r="F345" s="102" t="s">
        <v>254</v>
      </c>
      <c r="G345" s="120">
        <v>0</v>
      </c>
    </row>
    <row r="346" spans="1:7" x14ac:dyDescent="0.2">
      <c r="A346" s="122" t="s">
        <v>987</v>
      </c>
      <c r="B346" s="102" t="s">
        <v>254</v>
      </c>
      <c r="C346" s="102">
        <v>0</v>
      </c>
      <c r="D346" s="102">
        <v>33535.58</v>
      </c>
      <c r="E346" s="102">
        <v>33535.58</v>
      </c>
      <c r="F346" s="102" t="s">
        <v>254</v>
      </c>
      <c r="G346" s="120">
        <v>0</v>
      </c>
    </row>
    <row r="347" spans="1:7" x14ac:dyDescent="0.2">
      <c r="A347" s="122" t="s">
        <v>988</v>
      </c>
      <c r="B347" s="102" t="s">
        <v>254</v>
      </c>
      <c r="C347" s="102">
        <v>0</v>
      </c>
      <c r="D347" s="102">
        <v>8000</v>
      </c>
      <c r="E347" s="102">
        <v>8000</v>
      </c>
      <c r="F347" s="102" t="s">
        <v>254</v>
      </c>
      <c r="G347" s="120">
        <v>0</v>
      </c>
    </row>
    <row r="348" spans="1:7" x14ac:dyDescent="0.2">
      <c r="A348" s="122" t="s">
        <v>989</v>
      </c>
      <c r="B348" s="102" t="s">
        <v>254</v>
      </c>
      <c r="C348" s="102">
        <v>0</v>
      </c>
      <c r="D348" s="102">
        <v>45922</v>
      </c>
      <c r="E348" s="102">
        <v>45922</v>
      </c>
      <c r="F348" s="102" t="s">
        <v>254</v>
      </c>
      <c r="G348" s="120">
        <v>0</v>
      </c>
    </row>
    <row r="349" spans="1:7" x14ac:dyDescent="0.2">
      <c r="A349" s="122" t="s">
        <v>447</v>
      </c>
      <c r="B349" s="102" t="s">
        <v>254</v>
      </c>
      <c r="C349" s="102">
        <v>0</v>
      </c>
      <c r="D349" s="102">
        <v>23383.65</v>
      </c>
      <c r="E349" s="102">
        <v>23383.65</v>
      </c>
      <c r="F349" s="102" t="s">
        <v>254</v>
      </c>
      <c r="G349" s="120">
        <v>0</v>
      </c>
    </row>
    <row r="350" spans="1:7" x14ac:dyDescent="0.2">
      <c r="A350" s="122" t="s">
        <v>990</v>
      </c>
      <c r="B350" s="102" t="s">
        <v>254</v>
      </c>
      <c r="C350" s="102">
        <v>0</v>
      </c>
      <c r="D350" s="102">
        <v>7072.13</v>
      </c>
      <c r="E350" s="102">
        <v>7072.13</v>
      </c>
      <c r="F350" s="102" t="s">
        <v>254</v>
      </c>
      <c r="G350" s="120">
        <v>0</v>
      </c>
    </row>
    <row r="351" spans="1:7" x14ac:dyDescent="0.2">
      <c r="A351" s="122" t="s">
        <v>775</v>
      </c>
      <c r="B351" s="102" t="s">
        <v>254</v>
      </c>
      <c r="C351" s="102">
        <v>0</v>
      </c>
      <c r="D351" s="102">
        <v>1879.78</v>
      </c>
      <c r="E351" s="102">
        <v>1879.78</v>
      </c>
      <c r="F351" s="102" t="s">
        <v>254</v>
      </c>
      <c r="G351" s="120">
        <v>0</v>
      </c>
    </row>
    <row r="352" spans="1:7" x14ac:dyDescent="0.2">
      <c r="A352" s="122" t="s">
        <v>638</v>
      </c>
      <c r="B352" s="102" t="s">
        <v>254</v>
      </c>
      <c r="C352" s="102">
        <v>0</v>
      </c>
      <c r="D352" s="102">
        <v>27501.85</v>
      </c>
      <c r="E352" s="102">
        <v>27501.85</v>
      </c>
      <c r="F352" s="102" t="s">
        <v>254</v>
      </c>
      <c r="G352" s="120">
        <v>0</v>
      </c>
    </row>
    <row r="353" spans="1:7" x14ac:dyDescent="0.2">
      <c r="A353" s="122" t="s">
        <v>448</v>
      </c>
      <c r="B353" s="102" t="s">
        <v>254</v>
      </c>
      <c r="C353" s="102">
        <v>0</v>
      </c>
      <c r="D353" s="102">
        <v>12003.84</v>
      </c>
      <c r="E353" s="102">
        <v>12003.84</v>
      </c>
      <c r="F353" s="102" t="s">
        <v>254</v>
      </c>
      <c r="G353" s="120">
        <v>0</v>
      </c>
    </row>
    <row r="354" spans="1:7" x14ac:dyDescent="0.2">
      <c r="A354" s="122" t="s">
        <v>991</v>
      </c>
      <c r="B354" s="102" t="s">
        <v>254</v>
      </c>
      <c r="C354" s="102">
        <v>0</v>
      </c>
      <c r="D354" s="102">
        <v>3674.94</v>
      </c>
      <c r="E354" s="102">
        <v>3674.94</v>
      </c>
      <c r="F354" s="102" t="s">
        <v>254</v>
      </c>
      <c r="G354" s="120">
        <v>0</v>
      </c>
    </row>
    <row r="355" spans="1:7" x14ac:dyDescent="0.2">
      <c r="A355" s="122" t="s">
        <v>888</v>
      </c>
      <c r="B355" s="102" t="s">
        <v>254</v>
      </c>
      <c r="C355" s="102">
        <v>0</v>
      </c>
      <c r="D355" s="102">
        <v>41992</v>
      </c>
      <c r="E355" s="102">
        <v>41992</v>
      </c>
      <c r="F355" s="102" t="s">
        <v>254</v>
      </c>
      <c r="G355" s="120">
        <v>0</v>
      </c>
    </row>
    <row r="356" spans="1:7" x14ac:dyDescent="0.2">
      <c r="A356" s="122" t="s">
        <v>449</v>
      </c>
      <c r="B356" s="102" t="s">
        <v>254</v>
      </c>
      <c r="C356" s="102">
        <v>0</v>
      </c>
      <c r="D356" s="102">
        <v>10385.120000000001</v>
      </c>
      <c r="E356" s="102">
        <v>10385.120000000001</v>
      </c>
      <c r="F356" s="102" t="s">
        <v>254</v>
      </c>
      <c r="G356" s="120">
        <v>0</v>
      </c>
    </row>
    <row r="357" spans="1:7" x14ac:dyDescent="0.2">
      <c r="A357" s="122" t="s">
        <v>450</v>
      </c>
      <c r="B357" s="102" t="s">
        <v>254</v>
      </c>
      <c r="C357" s="102">
        <v>0</v>
      </c>
      <c r="D357" s="102">
        <v>9534.7000000000007</v>
      </c>
      <c r="E357" s="102">
        <v>9534.7000000000007</v>
      </c>
      <c r="F357" s="102" t="s">
        <v>254</v>
      </c>
      <c r="G357" s="120">
        <v>0</v>
      </c>
    </row>
    <row r="358" spans="1:7" x14ac:dyDescent="0.2">
      <c r="A358" s="122" t="s">
        <v>889</v>
      </c>
      <c r="B358" s="102" t="s">
        <v>254</v>
      </c>
      <c r="C358" s="102">
        <v>0</v>
      </c>
      <c r="D358" s="102">
        <v>247</v>
      </c>
      <c r="E358" s="102">
        <v>247</v>
      </c>
      <c r="F358" s="102" t="s">
        <v>254</v>
      </c>
      <c r="G358" s="120">
        <v>0</v>
      </c>
    </row>
    <row r="359" spans="1:7" x14ac:dyDescent="0.2">
      <c r="A359" s="122" t="s">
        <v>662</v>
      </c>
      <c r="B359" s="102" t="s">
        <v>254</v>
      </c>
      <c r="C359" s="102">
        <v>0</v>
      </c>
      <c r="D359" s="102">
        <v>6360</v>
      </c>
      <c r="E359" s="102">
        <v>6360</v>
      </c>
      <c r="F359" s="102" t="s">
        <v>254</v>
      </c>
      <c r="G359" s="120">
        <v>0</v>
      </c>
    </row>
    <row r="360" spans="1:7" x14ac:dyDescent="0.2">
      <c r="A360" s="122" t="s">
        <v>992</v>
      </c>
      <c r="B360" s="102" t="s">
        <v>254</v>
      </c>
      <c r="C360" s="102">
        <v>0</v>
      </c>
      <c r="D360" s="102">
        <v>464</v>
      </c>
      <c r="E360" s="102">
        <v>464</v>
      </c>
      <c r="F360" s="102" t="s">
        <v>254</v>
      </c>
      <c r="G360" s="120">
        <v>0</v>
      </c>
    </row>
    <row r="361" spans="1:7" x14ac:dyDescent="0.2">
      <c r="A361" s="122" t="s">
        <v>993</v>
      </c>
      <c r="B361" s="102" t="s">
        <v>254</v>
      </c>
      <c r="C361" s="102">
        <v>0</v>
      </c>
      <c r="D361" s="102">
        <v>1218</v>
      </c>
      <c r="E361" s="102">
        <v>1218</v>
      </c>
      <c r="F361" s="102" t="s">
        <v>254</v>
      </c>
      <c r="G361" s="120">
        <v>0</v>
      </c>
    </row>
    <row r="362" spans="1:7" x14ac:dyDescent="0.2">
      <c r="A362" s="122" t="s">
        <v>994</v>
      </c>
      <c r="B362" s="102" t="s">
        <v>254</v>
      </c>
      <c r="C362" s="102">
        <v>0</v>
      </c>
      <c r="D362" s="102">
        <v>16172.25</v>
      </c>
      <c r="E362" s="102">
        <v>16172.25</v>
      </c>
      <c r="F362" s="102" t="s">
        <v>254</v>
      </c>
      <c r="G362" s="120">
        <v>0</v>
      </c>
    </row>
    <row r="363" spans="1:7" x14ac:dyDescent="0.2">
      <c r="A363" s="122" t="s">
        <v>995</v>
      </c>
      <c r="B363" s="102" t="s">
        <v>254</v>
      </c>
      <c r="C363" s="102">
        <v>0</v>
      </c>
      <c r="D363" s="102">
        <v>5911.74</v>
      </c>
      <c r="E363" s="102">
        <v>5911.74</v>
      </c>
      <c r="F363" s="102" t="s">
        <v>254</v>
      </c>
      <c r="G363" s="120">
        <v>0</v>
      </c>
    </row>
    <row r="364" spans="1:7" x14ac:dyDescent="0.2">
      <c r="A364" s="122" t="s">
        <v>996</v>
      </c>
      <c r="B364" s="102" t="s">
        <v>254</v>
      </c>
      <c r="C364" s="102">
        <v>0</v>
      </c>
      <c r="D364" s="102">
        <v>411</v>
      </c>
      <c r="E364" s="102">
        <v>411</v>
      </c>
      <c r="F364" s="102" t="s">
        <v>254</v>
      </c>
      <c r="G364" s="120">
        <v>0</v>
      </c>
    </row>
    <row r="365" spans="1:7" x14ac:dyDescent="0.2">
      <c r="A365" s="122" t="s">
        <v>817</v>
      </c>
      <c r="B365" s="102" t="s">
        <v>254</v>
      </c>
      <c r="C365" s="102">
        <v>0</v>
      </c>
      <c r="D365" s="102">
        <v>1624</v>
      </c>
      <c r="E365" s="102">
        <v>1624</v>
      </c>
      <c r="F365" s="102" t="s">
        <v>254</v>
      </c>
      <c r="G365" s="120">
        <v>0</v>
      </c>
    </row>
    <row r="366" spans="1:7" x14ac:dyDescent="0.2">
      <c r="A366" s="122" t="s">
        <v>681</v>
      </c>
      <c r="B366" s="102" t="s">
        <v>254</v>
      </c>
      <c r="C366" s="102">
        <v>0</v>
      </c>
      <c r="D366" s="102">
        <v>430.73</v>
      </c>
      <c r="E366" s="102">
        <v>430.73</v>
      </c>
      <c r="F366" s="102" t="s">
        <v>254</v>
      </c>
      <c r="G366" s="120">
        <v>0</v>
      </c>
    </row>
    <row r="367" spans="1:7" x14ac:dyDescent="0.2">
      <c r="A367" s="122" t="s">
        <v>451</v>
      </c>
      <c r="B367" s="102" t="s">
        <v>254</v>
      </c>
      <c r="C367" s="102">
        <v>0</v>
      </c>
      <c r="D367" s="102">
        <v>8260.5400000000009</v>
      </c>
      <c r="E367" s="102">
        <v>8260.5400000000009</v>
      </c>
      <c r="F367" s="102" t="s">
        <v>254</v>
      </c>
      <c r="G367" s="120">
        <v>0</v>
      </c>
    </row>
    <row r="368" spans="1:7" x14ac:dyDescent="0.2">
      <c r="A368" s="122" t="s">
        <v>997</v>
      </c>
      <c r="B368" s="102" t="s">
        <v>254</v>
      </c>
      <c r="C368" s="102">
        <v>0</v>
      </c>
      <c r="D368" s="102">
        <v>5018.92</v>
      </c>
      <c r="E368" s="102">
        <v>5018.92</v>
      </c>
      <c r="F368" s="102" t="s">
        <v>254</v>
      </c>
      <c r="G368" s="120">
        <v>0</v>
      </c>
    </row>
    <row r="369" spans="1:7" x14ac:dyDescent="0.2">
      <c r="A369" s="122" t="s">
        <v>998</v>
      </c>
      <c r="B369" s="102" t="s">
        <v>254</v>
      </c>
      <c r="C369" s="102">
        <v>0</v>
      </c>
      <c r="D369" s="102">
        <v>145</v>
      </c>
      <c r="E369" s="102">
        <v>145</v>
      </c>
      <c r="F369" s="102" t="s">
        <v>254</v>
      </c>
      <c r="G369" s="120">
        <v>0</v>
      </c>
    </row>
    <row r="370" spans="1:7" x14ac:dyDescent="0.2">
      <c r="A370" s="122" t="s">
        <v>999</v>
      </c>
      <c r="B370" s="102" t="s">
        <v>254</v>
      </c>
      <c r="C370" s="102">
        <v>0</v>
      </c>
      <c r="D370" s="102">
        <v>1160</v>
      </c>
      <c r="E370" s="102">
        <v>1160</v>
      </c>
      <c r="F370" s="102" t="s">
        <v>254</v>
      </c>
      <c r="G370" s="120">
        <v>0</v>
      </c>
    </row>
    <row r="371" spans="1:7" x14ac:dyDescent="0.2">
      <c r="A371" s="122" t="s">
        <v>1000</v>
      </c>
      <c r="B371" s="102" t="s">
        <v>254</v>
      </c>
      <c r="C371" s="102">
        <v>0</v>
      </c>
      <c r="D371" s="102">
        <v>24</v>
      </c>
      <c r="E371" s="102">
        <v>24</v>
      </c>
      <c r="F371" s="102" t="s">
        <v>254</v>
      </c>
      <c r="G371" s="120">
        <v>0</v>
      </c>
    </row>
    <row r="372" spans="1:7" x14ac:dyDescent="0.2">
      <c r="A372" s="122" t="s">
        <v>452</v>
      </c>
      <c r="B372" s="102" t="s">
        <v>254</v>
      </c>
      <c r="C372" s="102">
        <v>0</v>
      </c>
      <c r="D372" s="102">
        <v>7756.94</v>
      </c>
      <c r="E372" s="102">
        <v>7756.94</v>
      </c>
      <c r="F372" s="102" t="s">
        <v>254</v>
      </c>
      <c r="G372" s="120">
        <v>0</v>
      </c>
    </row>
    <row r="373" spans="1:7" x14ac:dyDescent="0.2">
      <c r="A373" s="122" t="s">
        <v>1001</v>
      </c>
      <c r="B373" s="102" t="s">
        <v>254</v>
      </c>
      <c r="C373" s="102">
        <v>0</v>
      </c>
      <c r="D373" s="306">
        <v>629.6</v>
      </c>
      <c r="E373" s="102">
        <v>629.6</v>
      </c>
      <c r="F373" s="102" t="s">
        <v>254</v>
      </c>
      <c r="G373" s="120">
        <v>0</v>
      </c>
    </row>
    <row r="374" spans="1:7" x14ac:dyDescent="0.2">
      <c r="A374" s="122" t="s">
        <v>1002</v>
      </c>
      <c r="B374" s="102" t="s">
        <v>254</v>
      </c>
      <c r="C374" s="102">
        <v>0</v>
      </c>
      <c r="D374" s="306">
        <v>5345.28</v>
      </c>
      <c r="E374" s="102">
        <v>5345.28</v>
      </c>
      <c r="F374" s="102" t="s">
        <v>254</v>
      </c>
      <c r="G374" s="120">
        <v>0</v>
      </c>
    </row>
    <row r="375" spans="1:7" x14ac:dyDescent="0.2">
      <c r="A375" s="122" t="s">
        <v>1003</v>
      </c>
      <c r="B375" s="102" t="s">
        <v>254</v>
      </c>
      <c r="C375" s="102">
        <v>0</v>
      </c>
      <c r="D375" s="306">
        <v>1200</v>
      </c>
      <c r="E375" s="102">
        <v>1200</v>
      </c>
      <c r="F375" s="102" t="s">
        <v>254</v>
      </c>
      <c r="G375" s="120">
        <v>0</v>
      </c>
    </row>
    <row r="376" spans="1:7" x14ac:dyDescent="0.2">
      <c r="A376" s="122" t="s">
        <v>1004</v>
      </c>
      <c r="B376" s="102" t="s">
        <v>254</v>
      </c>
      <c r="C376" s="102">
        <v>0</v>
      </c>
      <c r="D376" s="306">
        <v>2737.6</v>
      </c>
      <c r="E376" s="102">
        <v>2737.6</v>
      </c>
      <c r="F376" s="102" t="s">
        <v>254</v>
      </c>
      <c r="G376" s="120">
        <v>0</v>
      </c>
    </row>
    <row r="377" spans="1:7" x14ac:dyDescent="0.2">
      <c r="A377" s="122" t="s">
        <v>1005</v>
      </c>
      <c r="B377" s="102" t="s">
        <v>254</v>
      </c>
      <c r="C377" s="102">
        <v>0</v>
      </c>
      <c r="D377" s="306">
        <v>2459.1999999999998</v>
      </c>
      <c r="E377" s="102">
        <v>2459.1999999999998</v>
      </c>
      <c r="F377" s="102" t="s">
        <v>254</v>
      </c>
      <c r="G377" s="120">
        <v>0</v>
      </c>
    </row>
    <row r="378" spans="1:7" x14ac:dyDescent="0.2">
      <c r="A378" s="122" t="s">
        <v>818</v>
      </c>
      <c r="B378" s="102" t="s">
        <v>254</v>
      </c>
      <c r="C378" s="102">
        <v>0</v>
      </c>
      <c r="D378" s="306">
        <v>409.3</v>
      </c>
      <c r="E378" s="102">
        <v>409.3</v>
      </c>
      <c r="F378" s="102" t="s">
        <v>254</v>
      </c>
      <c r="G378" s="120">
        <v>0</v>
      </c>
    </row>
    <row r="379" spans="1:7" x14ac:dyDescent="0.2">
      <c r="A379" s="122" t="s">
        <v>1006</v>
      </c>
      <c r="B379" s="102" t="s">
        <v>254</v>
      </c>
      <c r="C379" s="102">
        <v>0</v>
      </c>
      <c r="D379" s="306">
        <v>336.82</v>
      </c>
      <c r="E379" s="102">
        <v>336.82</v>
      </c>
      <c r="F379" s="102" t="s">
        <v>254</v>
      </c>
      <c r="G379" s="120">
        <v>0</v>
      </c>
    </row>
    <row r="380" spans="1:7" x14ac:dyDescent="0.2">
      <c r="A380" s="122" t="s">
        <v>453</v>
      </c>
      <c r="B380" s="102" t="s">
        <v>254</v>
      </c>
      <c r="C380" s="102">
        <v>0</v>
      </c>
      <c r="D380" s="306">
        <v>9122.36</v>
      </c>
      <c r="E380" s="102">
        <v>9122.36</v>
      </c>
      <c r="F380" s="102" t="s">
        <v>254</v>
      </c>
      <c r="G380" s="120">
        <v>0</v>
      </c>
    </row>
    <row r="381" spans="1:7" x14ac:dyDescent="0.2">
      <c r="A381" s="122" t="s">
        <v>454</v>
      </c>
      <c r="B381" s="102" t="s">
        <v>254</v>
      </c>
      <c r="C381" s="102">
        <v>0</v>
      </c>
      <c r="D381" s="306">
        <v>7377.6</v>
      </c>
      <c r="E381" s="102">
        <v>7377.6</v>
      </c>
      <c r="F381" s="102" t="s">
        <v>254</v>
      </c>
      <c r="G381" s="120">
        <v>0</v>
      </c>
    </row>
    <row r="382" spans="1:7" x14ac:dyDescent="0.2">
      <c r="A382" s="122" t="s">
        <v>717</v>
      </c>
      <c r="B382" s="102" t="s">
        <v>254</v>
      </c>
      <c r="C382" s="102">
        <v>0</v>
      </c>
      <c r="D382" s="306">
        <v>1192.1400000000001</v>
      </c>
      <c r="E382" s="102">
        <v>1192.1400000000001</v>
      </c>
      <c r="F382" s="102" t="s">
        <v>254</v>
      </c>
      <c r="G382" s="120">
        <v>0</v>
      </c>
    </row>
    <row r="383" spans="1:7" x14ac:dyDescent="0.2">
      <c r="A383" s="122" t="s">
        <v>455</v>
      </c>
      <c r="B383" s="102" t="s">
        <v>254</v>
      </c>
      <c r="C383" s="102">
        <v>0</v>
      </c>
      <c r="D383" s="306">
        <v>7791</v>
      </c>
      <c r="E383" s="102">
        <v>7791</v>
      </c>
      <c r="F383" s="102" t="s">
        <v>254</v>
      </c>
      <c r="G383" s="120">
        <v>0</v>
      </c>
    </row>
    <row r="384" spans="1:7" x14ac:dyDescent="0.2">
      <c r="A384" s="122" t="s">
        <v>682</v>
      </c>
      <c r="B384" s="102" t="s">
        <v>254</v>
      </c>
      <c r="C384" s="102">
        <v>0</v>
      </c>
      <c r="D384" s="306">
        <v>1723</v>
      </c>
      <c r="E384" s="102">
        <v>1723</v>
      </c>
      <c r="F384" s="102" t="s">
        <v>254</v>
      </c>
      <c r="G384" s="120">
        <v>0</v>
      </c>
    </row>
    <row r="385" spans="1:7" x14ac:dyDescent="0.2">
      <c r="A385" s="122" t="s">
        <v>1007</v>
      </c>
      <c r="B385" s="102" t="s">
        <v>254</v>
      </c>
      <c r="C385" s="102">
        <v>0</v>
      </c>
      <c r="D385" s="306">
        <v>3633.12</v>
      </c>
      <c r="E385" s="102">
        <v>3633.12</v>
      </c>
      <c r="F385" s="102" t="s">
        <v>254</v>
      </c>
      <c r="G385" s="120">
        <v>0</v>
      </c>
    </row>
    <row r="386" spans="1:7" x14ac:dyDescent="0.2">
      <c r="A386" s="122" t="s">
        <v>1008</v>
      </c>
      <c r="B386" s="102" t="s">
        <v>254</v>
      </c>
      <c r="C386" s="102">
        <v>0</v>
      </c>
      <c r="D386" s="306">
        <v>482</v>
      </c>
      <c r="E386" s="102">
        <v>482</v>
      </c>
      <c r="F386" s="102" t="s">
        <v>254</v>
      </c>
      <c r="G386" s="120">
        <v>0</v>
      </c>
    </row>
    <row r="387" spans="1:7" x14ac:dyDescent="0.2">
      <c r="A387" s="122" t="s">
        <v>1009</v>
      </c>
      <c r="B387" s="102" t="s">
        <v>254</v>
      </c>
      <c r="C387" s="102">
        <v>0</v>
      </c>
      <c r="D387" s="306">
        <v>2737.6</v>
      </c>
      <c r="E387" s="102">
        <v>2737.6</v>
      </c>
      <c r="F387" s="102" t="s">
        <v>254</v>
      </c>
      <c r="G387" s="120">
        <v>0</v>
      </c>
    </row>
    <row r="388" spans="1:7" x14ac:dyDescent="0.2">
      <c r="A388" s="122" t="s">
        <v>819</v>
      </c>
      <c r="B388" s="102" t="s">
        <v>254</v>
      </c>
      <c r="C388" s="102">
        <v>0</v>
      </c>
      <c r="D388" s="306">
        <v>5025.12</v>
      </c>
      <c r="E388" s="102">
        <v>5025.12</v>
      </c>
      <c r="F388" s="102" t="s">
        <v>254</v>
      </c>
      <c r="G388" s="120">
        <v>0</v>
      </c>
    </row>
    <row r="389" spans="1:7" x14ac:dyDescent="0.2">
      <c r="A389" s="122" t="s">
        <v>890</v>
      </c>
      <c r="B389" s="102" t="s">
        <v>254</v>
      </c>
      <c r="C389" s="102">
        <v>0</v>
      </c>
      <c r="D389" s="306">
        <v>9294.5</v>
      </c>
      <c r="E389" s="102">
        <v>9294.5</v>
      </c>
      <c r="F389" s="102" t="s">
        <v>254</v>
      </c>
      <c r="G389" s="120">
        <v>0</v>
      </c>
    </row>
    <row r="390" spans="1:7" x14ac:dyDescent="0.2">
      <c r="A390" s="122" t="s">
        <v>456</v>
      </c>
      <c r="B390" s="102" t="s">
        <v>254</v>
      </c>
      <c r="C390" s="102">
        <v>0</v>
      </c>
      <c r="D390" s="306">
        <v>5300</v>
      </c>
      <c r="E390" s="102">
        <v>5300</v>
      </c>
      <c r="F390" s="102" t="s">
        <v>254</v>
      </c>
      <c r="G390" s="120">
        <v>0</v>
      </c>
    </row>
    <row r="391" spans="1:7" x14ac:dyDescent="0.2">
      <c r="A391" s="122" t="s">
        <v>1010</v>
      </c>
      <c r="B391" s="102" t="s">
        <v>254</v>
      </c>
      <c r="C391" s="102">
        <v>0</v>
      </c>
      <c r="D391" s="306">
        <v>6958.06</v>
      </c>
      <c r="E391" s="102">
        <v>6958.06</v>
      </c>
      <c r="F391" s="102" t="s">
        <v>254</v>
      </c>
      <c r="G391" s="120">
        <v>0</v>
      </c>
    </row>
    <row r="392" spans="1:7" x14ac:dyDescent="0.2">
      <c r="A392" s="122" t="s">
        <v>457</v>
      </c>
      <c r="B392" s="102" t="s">
        <v>254</v>
      </c>
      <c r="C392" s="102">
        <v>0</v>
      </c>
      <c r="D392" s="306">
        <v>7420</v>
      </c>
      <c r="E392" s="102">
        <v>7420</v>
      </c>
      <c r="F392" s="102" t="s">
        <v>254</v>
      </c>
      <c r="G392" s="120">
        <v>0</v>
      </c>
    </row>
    <row r="393" spans="1:7" x14ac:dyDescent="0.2">
      <c r="A393" s="122" t="s">
        <v>1011</v>
      </c>
      <c r="B393" s="102" t="s">
        <v>254</v>
      </c>
      <c r="C393" s="102">
        <v>0</v>
      </c>
      <c r="D393" s="306">
        <v>379.97</v>
      </c>
      <c r="E393" s="102">
        <v>379.97</v>
      </c>
      <c r="F393" s="102" t="s">
        <v>254</v>
      </c>
      <c r="G393" s="120">
        <v>0</v>
      </c>
    </row>
    <row r="394" spans="1:7" x14ac:dyDescent="0.2">
      <c r="A394" s="122" t="s">
        <v>820</v>
      </c>
      <c r="B394" s="102" t="s">
        <v>254</v>
      </c>
      <c r="C394" s="102">
        <v>0</v>
      </c>
      <c r="D394" s="306">
        <v>29770.94</v>
      </c>
      <c r="E394" s="102">
        <v>29770.94</v>
      </c>
      <c r="F394" s="102" t="s">
        <v>254</v>
      </c>
      <c r="G394" s="120">
        <v>0</v>
      </c>
    </row>
    <row r="395" spans="1:7" x14ac:dyDescent="0.2">
      <c r="A395" s="122" t="s">
        <v>1012</v>
      </c>
      <c r="B395" s="102" t="s">
        <v>254</v>
      </c>
      <c r="C395" s="102">
        <v>0</v>
      </c>
      <c r="D395" s="306">
        <v>959</v>
      </c>
      <c r="E395" s="102">
        <v>959</v>
      </c>
      <c r="F395" s="102" t="s">
        <v>254</v>
      </c>
      <c r="G395" s="120">
        <v>0</v>
      </c>
    </row>
    <row r="396" spans="1:7" x14ac:dyDescent="0.2">
      <c r="A396" s="122" t="s">
        <v>1013</v>
      </c>
      <c r="B396" s="102" t="s">
        <v>254</v>
      </c>
      <c r="C396" s="102">
        <v>0</v>
      </c>
      <c r="D396" s="306">
        <v>8633</v>
      </c>
      <c r="E396" s="102">
        <v>8633</v>
      </c>
      <c r="F396" s="102" t="s">
        <v>254</v>
      </c>
      <c r="G396" s="120">
        <v>0</v>
      </c>
    </row>
    <row r="397" spans="1:7" x14ac:dyDescent="0.2">
      <c r="A397" s="122" t="s">
        <v>1014</v>
      </c>
      <c r="B397" s="102" t="s">
        <v>254</v>
      </c>
      <c r="C397" s="102">
        <v>0</v>
      </c>
      <c r="D397" s="306">
        <v>3583.86</v>
      </c>
      <c r="E397" s="102">
        <v>3583.86</v>
      </c>
      <c r="F397" s="102" t="s">
        <v>254</v>
      </c>
      <c r="G397" s="120">
        <v>0</v>
      </c>
    </row>
    <row r="398" spans="1:7" x14ac:dyDescent="0.2">
      <c r="A398" s="122" t="s">
        <v>872</v>
      </c>
      <c r="B398" s="102" t="s">
        <v>254</v>
      </c>
      <c r="C398" s="102">
        <v>0</v>
      </c>
      <c r="D398" s="306">
        <v>2888.4</v>
      </c>
      <c r="E398" s="102">
        <v>2888.4</v>
      </c>
      <c r="F398" s="102" t="s">
        <v>254</v>
      </c>
      <c r="G398" s="120">
        <v>0</v>
      </c>
    </row>
    <row r="399" spans="1:7" x14ac:dyDescent="0.2">
      <c r="A399" s="122" t="s">
        <v>1015</v>
      </c>
      <c r="B399" s="102" t="s">
        <v>254</v>
      </c>
      <c r="C399" s="102">
        <v>0</v>
      </c>
      <c r="D399" s="306">
        <v>6844</v>
      </c>
      <c r="E399" s="102">
        <v>6844</v>
      </c>
      <c r="F399" s="102" t="s">
        <v>254</v>
      </c>
      <c r="G399" s="120">
        <v>0</v>
      </c>
    </row>
    <row r="400" spans="1:7" ht="13.5" thickBot="1" x14ac:dyDescent="0.25">
      <c r="A400" s="191" t="s">
        <v>821</v>
      </c>
      <c r="B400" s="107" t="s">
        <v>254</v>
      </c>
      <c r="C400" s="107">
        <v>0</v>
      </c>
      <c r="D400" s="307">
        <v>5684</v>
      </c>
      <c r="E400" s="107">
        <v>5684</v>
      </c>
      <c r="F400" s="107" t="s">
        <v>254</v>
      </c>
      <c r="G400" s="313">
        <v>0</v>
      </c>
    </row>
    <row r="401" spans="1:7" x14ac:dyDescent="0.2">
      <c r="A401" s="118" t="s">
        <v>1016</v>
      </c>
      <c r="B401" s="99" t="s">
        <v>254</v>
      </c>
      <c r="C401" s="99">
        <v>0</v>
      </c>
      <c r="D401" s="305">
        <v>6960</v>
      </c>
      <c r="E401" s="99">
        <v>6960</v>
      </c>
      <c r="F401" s="99" t="s">
        <v>254</v>
      </c>
      <c r="G401" s="99">
        <v>0</v>
      </c>
    </row>
    <row r="402" spans="1:7" x14ac:dyDescent="0.2">
      <c r="A402" s="122" t="s">
        <v>822</v>
      </c>
      <c r="B402" s="102" t="s">
        <v>254</v>
      </c>
      <c r="C402" s="102">
        <v>0</v>
      </c>
      <c r="D402" s="306">
        <v>13056</v>
      </c>
      <c r="E402" s="102">
        <v>13056</v>
      </c>
      <c r="F402" s="102" t="s">
        <v>254</v>
      </c>
      <c r="G402" s="102">
        <v>0</v>
      </c>
    </row>
    <row r="403" spans="1:7" x14ac:dyDescent="0.2">
      <c r="A403" s="122" t="s">
        <v>642</v>
      </c>
      <c r="B403" s="102" t="s">
        <v>254</v>
      </c>
      <c r="C403" s="102">
        <v>0</v>
      </c>
      <c r="D403" s="306">
        <v>6888.94</v>
      </c>
      <c r="E403" s="102">
        <v>6888.94</v>
      </c>
      <c r="F403" s="102" t="s">
        <v>254</v>
      </c>
      <c r="G403" s="102">
        <v>0</v>
      </c>
    </row>
    <row r="404" spans="1:7" x14ac:dyDescent="0.2">
      <c r="A404" s="122" t="s">
        <v>643</v>
      </c>
      <c r="B404" s="102" t="s">
        <v>254</v>
      </c>
      <c r="C404" s="102">
        <v>0</v>
      </c>
      <c r="D404" s="306">
        <v>8729.9599999999991</v>
      </c>
      <c r="E404" s="102">
        <v>8729.9599999999991</v>
      </c>
      <c r="F404" s="102" t="s">
        <v>254</v>
      </c>
      <c r="G404" s="102">
        <v>0</v>
      </c>
    </row>
    <row r="405" spans="1:7" x14ac:dyDescent="0.2">
      <c r="A405" s="122" t="s">
        <v>644</v>
      </c>
      <c r="B405" s="102" t="s">
        <v>254</v>
      </c>
      <c r="C405" s="102">
        <v>0</v>
      </c>
      <c r="D405" s="306">
        <v>10333.41</v>
      </c>
      <c r="E405" s="102">
        <v>10333.41</v>
      </c>
      <c r="F405" s="102" t="s">
        <v>254</v>
      </c>
      <c r="G405" s="102">
        <v>0</v>
      </c>
    </row>
    <row r="406" spans="1:7" x14ac:dyDescent="0.2">
      <c r="A406" s="122" t="s">
        <v>645</v>
      </c>
      <c r="B406" s="102" t="s">
        <v>254</v>
      </c>
      <c r="C406" s="102">
        <v>0</v>
      </c>
      <c r="D406" s="306">
        <v>37948</v>
      </c>
      <c r="E406" s="102">
        <v>37948</v>
      </c>
      <c r="F406" s="102" t="s">
        <v>254</v>
      </c>
      <c r="G406" s="102">
        <v>0</v>
      </c>
    </row>
    <row r="407" spans="1:7" x14ac:dyDescent="0.2">
      <c r="A407" s="122" t="s">
        <v>1017</v>
      </c>
      <c r="B407" s="102" t="s">
        <v>254</v>
      </c>
      <c r="C407" s="102">
        <v>0</v>
      </c>
      <c r="D407" s="306">
        <v>685</v>
      </c>
      <c r="E407" s="102">
        <v>685</v>
      </c>
      <c r="F407" s="102" t="s">
        <v>254</v>
      </c>
      <c r="G407" s="102">
        <v>0</v>
      </c>
    </row>
    <row r="408" spans="1:7" x14ac:dyDescent="0.2">
      <c r="A408" s="122" t="s">
        <v>1018</v>
      </c>
      <c r="B408" s="102" t="s">
        <v>254</v>
      </c>
      <c r="C408" s="102">
        <v>0</v>
      </c>
      <c r="D408" s="306">
        <v>6888.94</v>
      </c>
      <c r="E408" s="102">
        <v>6888.94</v>
      </c>
      <c r="F408" s="102" t="s">
        <v>254</v>
      </c>
      <c r="G408" s="102">
        <v>0</v>
      </c>
    </row>
    <row r="409" spans="1:7" x14ac:dyDescent="0.2">
      <c r="A409" s="122" t="s">
        <v>718</v>
      </c>
      <c r="B409" s="102" t="s">
        <v>254</v>
      </c>
      <c r="C409" s="102">
        <v>0</v>
      </c>
      <c r="D409" s="306">
        <v>10660.84</v>
      </c>
      <c r="E409" s="102">
        <v>10660.84</v>
      </c>
      <c r="F409" s="102" t="s">
        <v>254</v>
      </c>
      <c r="G409" s="102">
        <v>0</v>
      </c>
    </row>
    <row r="410" spans="1:7" x14ac:dyDescent="0.2">
      <c r="A410" s="122" t="s">
        <v>776</v>
      </c>
      <c r="B410" s="102" t="s">
        <v>254</v>
      </c>
      <c r="C410" s="102">
        <v>0</v>
      </c>
      <c r="D410" s="306">
        <v>56288</v>
      </c>
      <c r="E410" s="102">
        <v>56288</v>
      </c>
      <c r="F410" s="102" t="s">
        <v>254</v>
      </c>
      <c r="G410" s="102">
        <v>0</v>
      </c>
    </row>
    <row r="411" spans="1:7" x14ac:dyDescent="0.2">
      <c r="A411" s="122" t="s">
        <v>1019</v>
      </c>
      <c r="B411" s="102" t="s">
        <v>254</v>
      </c>
      <c r="C411" s="102">
        <v>0</v>
      </c>
      <c r="D411" s="306">
        <v>217</v>
      </c>
      <c r="E411" s="102">
        <v>217</v>
      </c>
      <c r="F411" s="102" t="s">
        <v>254</v>
      </c>
      <c r="G411" s="102">
        <v>0</v>
      </c>
    </row>
    <row r="412" spans="1:7" x14ac:dyDescent="0.2">
      <c r="A412" s="122" t="s">
        <v>891</v>
      </c>
      <c r="B412" s="102" t="s">
        <v>254</v>
      </c>
      <c r="C412" s="102">
        <v>0</v>
      </c>
      <c r="D412" s="306">
        <v>17400</v>
      </c>
      <c r="E412" s="102">
        <v>17400</v>
      </c>
      <c r="F412" s="102" t="s">
        <v>254</v>
      </c>
      <c r="G412" s="102">
        <v>0</v>
      </c>
    </row>
    <row r="413" spans="1:7" x14ac:dyDescent="0.2">
      <c r="A413" s="122" t="s">
        <v>1020</v>
      </c>
      <c r="B413" s="102" t="s">
        <v>254</v>
      </c>
      <c r="C413" s="102">
        <v>0</v>
      </c>
      <c r="D413" s="306">
        <v>21265.55</v>
      </c>
      <c r="E413" s="102">
        <v>21265.55</v>
      </c>
      <c r="F413" s="102" t="s">
        <v>254</v>
      </c>
      <c r="G413" s="102">
        <v>0</v>
      </c>
    </row>
    <row r="414" spans="1:7" x14ac:dyDescent="0.2">
      <c r="A414" s="122" t="s">
        <v>649</v>
      </c>
      <c r="B414" s="102" t="s">
        <v>254</v>
      </c>
      <c r="C414" s="102">
        <v>0</v>
      </c>
      <c r="D414" s="306">
        <v>14275.64</v>
      </c>
      <c r="E414" s="102">
        <v>14275.64</v>
      </c>
      <c r="F414" s="102" t="s">
        <v>254</v>
      </c>
      <c r="G414" s="102">
        <v>0</v>
      </c>
    </row>
    <row r="415" spans="1:7" x14ac:dyDescent="0.2">
      <c r="A415" s="122" t="s">
        <v>1021</v>
      </c>
      <c r="B415" s="102" t="s">
        <v>254</v>
      </c>
      <c r="C415" s="102">
        <v>0</v>
      </c>
      <c r="D415" s="306">
        <v>23953.98</v>
      </c>
      <c r="E415" s="102">
        <v>23953.98</v>
      </c>
      <c r="F415" s="102" t="s">
        <v>254</v>
      </c>
      <c r="G415" s="102">
        <v>0</v>
      </c>
    </row>
    <row r="416" spans="1:7" x14ac:dyDescent="0.2">
      <c r="A416" s="122" t="s">
        <v>650</v>
      </c>
      <c r="B416" s="102" t="s">
        <v>254</v>
      </c>
      <c r="C416" s="102">
        <v>0</v>
      </c>
      <c r="D416" s="306">
        <v>20075.72</v>
      </c>
      <c r="E416" s="102">
        <v>20075.72</v>
      </c>
      <c r="F416" s="102" t="s">
        <v>254</v>
      </c>
      <c r="G416" s="102">
        <v>0</v>
      </c>
    </row>
    <row r="417" spans="1:7" x14ac:dyDescent="0.2">
      <c r="A417" s="122" t="s">
        <v>1022</v>
      </c>
      <c r="B417" s="102" t="s">
        <v>254</v>
      </c>
      <c r="C417" s="102">
        <v>0</v>
      </c>
      <c r="D417" s="306">
        <v>290583.94</v>
      </c>
      <c r="E417" s="102">
        <v>290583.94</v>
      </c>
      <c r="F417" s="102" t="s">
        <v>254</v>
      </c>
      <c r="G417" s="102">
        <v>0</v>
      </c>
    </row>
    <row r="418" spans="1:7" x14ac:dyDescent="0.2">
      <c r="A418" s="122" t="s">
        <v>657</v>
      </c>
      <c r="B418" s="102" t="s">
        <v>254</v>
      </c>
      <c r="C418" s="102">
        <v>0</v>
      </c>
      <c r="D418" s="306">
        <v>6888.94</v>
      </c>
      <c r="E418" s="102">
        <v>6888.94</v>
      </c>
      <c r="F418" s="102" t="s">
        <v>254</v>
      </c>
      <c r="G418" s="102">
        <v>0</v>
      </c>
    </row>
    <row r="419" spans="1:7" x14ac:dyDescent="0.2">
      <c r="A419" s="122" t="s">
        <v>658</v>
      </c>
      <c r="B419" s="102" t="s">
        <v>254</v>
      </c>
      <c r="C419" s="102">
        <v>0</v>
      </c>
      <c r="D419" s="306">
        <v>4510.1400000000003</v>
      </c>
      <c r="E419" s="102">
        <v>4510.1400000000003</v>
      </c>
      <c r="F419" s="102" t="s">
        <v>254</v>
      </c>
      <c r="G419" s="102">
        <v>0</v>
      </c>
    </row>
    <row r="420" spans="1:7" x14ac:dyDescent="0.2">
      <c r="A420" s="122" t="s">
        <v>1023</v>
      </c>
      <c r="B420" s="102" t="s">
        <v>254</v>
      </c>
      <c r="C420" s="102">
        <v>0</v>
      </c>
      <c r="D420" s="306">
        <v>3352.4</v>
      </c>
      <c r="E420" s="102">
        <v>3352.4</v>
      </c>
      <c r="F420" s="102" t="s">
        <v>254</v>
      </c>
      <c r="G420" s="102">
        <v>0</v>
      </c>
    </row>
    <row r="421" spans="1:7" x14ac:dyDescent="0.2">
      <c r="A421" s="122" t="s">
        <v>1024</v>
      </c>
      <c r="B421" s="102" t="s">
        <v>254</v>
      </c>
      <c r="C421" s="102">
        <v>0</v>
      </c>
      <c r="D421" s="306">
        <v>3583.86</v>
      </c>
      <c r="E421" s="102">
        <v>3583.86</v>
      </c>
      <c r="F421" s="102" t="s">
        <v>254</v>
      </c>
      <c r="G421" s="102">
        <v>0</v>
      </c>
    </row>
    <row r="422" spans="1:7" x14ac:dyDescent="0.2">
      <c r="A422" s="122" t="s">
        <v>664</v>
      </c>
      <c r="B422" s="102" t="s">
        <v>254</v>
      </c>
      <c r="C422" s="102">
        <v>0</v>
      </c>
      <c r="D422" s="306">
        <v>8440.93</v>
      </c>
      <c r="E422" s="102">
        <v>8440.93</v>
      </c>
      <c r="F422" s="102" t="s">
        <v>254</v>
      </c>
      <c r="G422" s="102">
        <v>0</v>
      </c>
    </row>
    <row r="423" spans="1:7" x14ac:dyDescent="0.2">
      <c r="A423" s="122" t="s">
        <v>669</v>
      </c>
      <c r="B423" s="102" t="s">
        <v>254</v>
      </c>
      <c r="C423" s="102">
        <v>0</v>
      </c>
      <c r="D423" s="306">
        <v>17895.419999999998</v>
      </c>
      <c r="E423" s="102">
        <v>17895.419999999998</v>
      </c>
      <c r="F423" s="102" t="s">
        <v>254</v>
      </c>
      <c r="G423" s="102">
        <v>0</v>
      </c>
    </row>
    <row r="424" spans="1:7" x14ac:dyDescent="0.2">
      <c r="A424" s="122" t="s">
        <v>892</v>
      </c>
      <c r="B424" s="102" t="s">
        <v>254</v>
      </c>
      <c r="C424" s="102">
        <v>0</v>
      </c>
      <c r="D424" s="306">
        <v>3250</v>
      </c>
      <c r="E424" s="102">
        <v>3250</v>
      </c>
      <c r="F424" s="102" t="s">
        <v>254</v>
      </c>
      <c r="G424" s="102">
        <v>0</v>
      </c>
    </row>
    <row r="425" spans="1:7" x14ac:dyDescent="0.2">
      <c r="A425" s="122" t="s">
        <v>893</v>
      </c>
      <c r="B425" s="102" t="s">
        <v>254</v>
      </c>
      <c r="C425" s="102">
        <v>0</v>
      </c>
      <c r="D425" s="306">
        <v>27840.59</v>
      </c>
      <c r="E425" s="102">
        <v>27840.59</v>
      </c>
      <c r="F425" s="102" t="s">
        <v>254</v>
      </c>
      <c r="G425" s="102">
        <v>0</v>
      </c>
    </row>
    <row r="426" spans="1:7" x14ac:dyDescent="0.2">
      <c r="A426" s="122" t="s">
        <v>683</v>
      </c>
      <c r="B426" s="102" t="s">
        <v>254</v>
      </c>
      <c r="C426" s="102">
        <v>0</v>
      </c>
      <c r="D426" s="306">
        <v>6888.94</v>
      </c>
      <c r="E426" s="102">
        <v>6888.94</v>
      </c>
      <c r="F426" s="102" t="s">
        <v>254</v>
      </c>
      <c r="G426" s="102">
        <v>0</v>
      </c>
    </row>
    <row r="427" spans="1:7" x14ac:dyDescent="0.2">
      <c r="A427" s="122" t="s">
        <v>1025</v>
      </c>
      <c r="B427" s="102" t="s">
        <v>254</v>
      </c>
      <c r="C427" s="102">
        <v>0</v>
      </c>
      <c r="D427" s="306">
        <v>14030.18</v>
      </c>
      <c r="E427" s="102">
        <v>14030.18</v>
      </c>
      <c r="F427" s="102" t="s">
        <v>254</v>
      </c>
      <c r="G427" s="102">
        <v>0</v>
      </c>
    </row>
    <row r="428" spans="1:7" x14ac:dyDescent="0.2">
      <c r="A428" s="122" t="s">
        <v>1026</v>
      </c>
      <c r="B428" s="102" t="s">
        <v>254</v>
      </c>
      <c r="C428" s="102">
        <v>0</v>
      </c>
      <c r="D428" s="306">
        <v>12249.6</v>
      </c>
      <c r="E428" s="102">
        <v>12249.6</v>
      </c>
      <c r="F428" s="102" t="s">
        <v>254</v>
      </c>
      <c r="G428" s="102">
        <v>0</v>
      </c>
    </row>
    <row r="429" spans="1:7" x14ac:dyDescent="0.2">
      <c r="A429" s="122" t="s">
        <v>719</v>
      </c>
      <c r="B429" s="102" t="s">
        <v>254</v>
      </c>
      <c r="C429" s="102">
        <v>0</v>
      </c>
      <c r="D429" s="306">
        <v>8549.2900000000009</v>
      </c>
      <c r="E429" s="102">
        <v>8549.2900000000009</v>
      </c>
      <c r="F429" s="102" t="s">
        <v>254</v>
      </c>
      <c r="G429" s="102">
        <v>0</v>
      </c>
    </row>
    <row r="430" spans="1:7" x14ac:dyDescent="0.2">
      <c r="A430" s="122" t="s">
        <v>720</v>
      </c>
      <c r="B430" s="102" t="s">
        <v>254</v>
      </c>
      <c r="C430" s="102">
        <v>0</v>
      </c>
      <c r="D430" s="306">
        <v>6888.94</v>
      </c>
      <c r="E430" s="102">
        <v>6888.94</v>
      </c>
      <c r="F430" s="102" t="s">
        <v>254</v>
      </c>
      <c r="G430" s="102">
        <v>0</v>
      </c>
    </row>
    <row r="431" spans="1:7" x14ac:dyDescent="0.2">
      <c r="A431" s="122" t="s">
        <v>1027</v>
      </c>
      <c r="B431" s="102" t="s">
        <v>254</v>
      </c>
      <c r="C431" s="102">
        <v>0</v>
      </c>
      <c r="D431" s="306">
        <v>3895.5</v>
      </c>
      <c r="E431" s="102">
        <v>3895.5</v>
      </c>
      <c r="F431" s="102" t="s">
        <v>254</v>
      </c>
      <c r="G431" s="102">
        <v>0</v>
      </c>
    </row>
    <row r="432" spans="1:7" x14ac:dyDescent="0.2">
      <c r="A432" s="122" t="s">
        <v>1028</v>
      </c>
      <c r="B432" s="102" t="s">
        <v>254</v>
      </c>
      <c r="C432" s="102">
        <v>0</v>
      </c>
      <c r="D432" s="306">
        <v>3583.86</v>
      </c>
      <c r="E432" s="102">
        <v>3583.86</v>
      </c>
      <c r="F432" s="102" t="s">
        <v>254</v>
      </c>
      <c r="G432" s="102">
        <v>0</v>
      </c>
    </row>
    <row r="433" spans="1:7" x14ac:dyDescent="0.2">
      <c r="A433" s="122" t="s">
        <v>1029</v>
      </c>
      <c r="B433" s="102" t="s">
        <v>254</v>
      </c>
      <c r="C433" s="102">
        <v>0</v>
      </c>
      <c r="D433" s="306">
        <v>3583.86</v>
      </c>
      <c r="E433" s="102">
        <v>3583.86</v>
      </c>
      <c r="F433" s="102" t="s">
        <v>254</v>
      </c>
      <c r="G433" s="102">
        <v>0</v>
      </c>
    </row>
    <row r="434" spans="1:7" x14ac:dyDescent="0.2">
      <c r="A434" s="122" t="s">
        <v>1030</v>
      </c>
      <c r="B434" s="102" t="s">
        <v>254</v>
      </c>
      <c r="C434" s="102">
        <v>0</v>
      </c>
      <c r="D434" s="306">
        <v>5921.16</v>
      </c>
      <c r="E434" s="102">
        <v>5921.16</v>
      </c>
      <c r="F434" s="102" t="s">
        <v>254</v>
      </c>
      <c r="G434" s="102">
        <v>0</v>
      </c>
    </row>
    <row r="435" spans="1:7" x14ac:dyDescent="0.2">
      <c r="A435" s="122" t="s">
        <v>1031</v>
      </c>
      <c r="B435" s="102" t="s">
        <v>254</v>
      </c>
      <c r="C435" s="102">
        <v>0</v>
      </c>
      <c r="D435" s="306">
        <v>3583.86</v>
      </c>
      <c r="E435" s="102">
        <v>3583.86</v>
      </c>
      <c r="F435" s="102" t="s">
        <v>254</v>
      </c>
      <c r="G435" s="102">
        <v>0</v>
      </c>
    </row>
    <row r="436" spans="1:7" x14ac:dyDescent="0.2">
      <c r="A436" s="122" t="s">
        <v>1032</v>
      </c>
      <c r="B436" s="102" t="s">
        <v>254</v>
      </c>
      <c r="C436" s="102">
        <v>0</v>
      </c>
      <c r="D436" s="306">
        <v>14616</v>
      </c>
      <c r="E436" s="102">
        <v>14616</v>
      </c>
      <c r="F436" s="102" t="s">
        <v>254</v>
      </c>
      <c r="G436" s="102">
        <v>0</v>
      </c>
    </row>
    <row r="437" spans="1:7" x14ac:dyDescent="0.2">
      <c r="A437" s="122" t="s">
        <v>768</v>
      </c>
      <c r="B437" s="102" t="s">
        <v>254</v>
      </c>
      <c r="C437" s="102">
        <v>0</v>
      </c>
      <c r="D437" s="306">
        <v>10798</v>
      </c>
      <c r="E437" s="102">
        <v>10798</v>
      </c>
      <c r="F437" s="102" t="s">
        <v>254</v>
      </c>
      <c r="G437" s="102">
        <v>0</v>
      </c>
    </row>
    <row r="438" spans="1:7" x14ac:dyDescent="0.2">
      <c r="A438" s="122" t="s">
        <v>777</v>
      </c>
      <c r="B438" s="102" t="s">
        <v>254</v>
      </c>
      <c r="C438" s="102">
        <v>0</v>
      </c>
      <c r="D438" s="306">
        <v>6888.94</v>
      </c>
      <c r="E438" s="102">
        <v>6888.94</v>
      </c>
      <c r="F438" s="102" t="s">
        <v>254</v>
      </c>
      <c r="G438" s="102">
        <v>0</v>
      </c>
    </row>
    <row r="439" spans="1:7" x14ac:dyDescent="0.2">
      <c r="A439" s="122" t="s">
        <v>778</v>
      </c>
      <c r="B439" s="102" t="s">
        <v>254</v>
      </c>
      <c r="C439" s="102">
        <v>0</v>
      </c>
      <c r="D439" s="306">
        <v>28538.95</v>
      </c>
      <c r="E439" s="102">
        <v>28538.95</v>
      </c>
      <c r="F439" s="102" t="s">
        <v>254</v>
      </c>
      <c r="G439" s="102">
        <v>0</v>
      </c>
    </row>
    <row r="440" spans="1:7" x14ac:dyDescent="0.2">
      <c r="A440" s="122" t="s">
        <v>806</v>
      </c>
      <c r="B440" s="102" t="s">
        <v>254</v>
      </c>
      <c r="C440" s="102">
        <v>0</v>
      </c>
      <c r="D440" s="306">
        <v>117293.4</v>
      </c>
      <c r="E440" s="102">
        <v>117293.4</v>
      </c>
      <c r="F440" s="102" t="s">
        <v>254</v>
      </c>
      <c r="G440" s="102">
        <v>0</v>
      </c>
    </row>
    <row r="441" spans="1:7" x14ac:dyDescent="0.2">
      <c r="A441" s="122" t="s">
        <v>1033</v>
      </c>
      <c r="B441" s="102" t="s">
        <v>254</v>
      </c>
      <c r="C441" s="102">
        <v>0</v>
      </c>
      <c r="D441" s="306">
        <v>27633.57</v>
      </c>
      <c r="E441" s="102">
        <v>27633.57</v>
      </c>
      <c r="F441" s="102" t="s">
        <v>254</v>
      </c>
      <c r="G441" s="102">
        <v>0</v>
      </c>
    </row>
    <row r="442" spans="1:7" x14ac:dyDescent="0.2">
      <c r="A442" s="122" t="s">
        <v>1034</v>
      </c>
      <c r="B442" s="102" t="s">
        <v>254</v>
      </c>
      <c r="C442" s="102">
        <v>0</v>
      </c>
      <c r="D442" s="306">
        <v>8300</v>
      </c>
      <c r="E442" s="102">
        <v>8300</v>
      </c>
      <c r="F442" s="102" t="s">
        <v>254</v>
      </c>
      <c r="G442" s="102">
        <v>0</v>
      </c>
    </row>
    <row r="443" spans="1:7" x14ac:dyDescent="0.2">
      <c r="A443" s="122" t="s">
        <v>823</v>
      </c>
      <c r="B443" s="102" t="s">
        <v>254</v>
      </c>
      <c r="C443" s="102">
        <v>0</v>
      </c>
      <c r="D443" s="306">
        <v>4060</v>
      </c>
      <c r="E443" s="102">
        <v>4060</v>
      </c>
      <c r="F443" s="102" t="s">
        <v>254</v>
      </c>
      <c r="G443" s="102">
        <v>0</v>
      </c>
    </row>
    <row r="444" spans="1:7" x14ac:dyDescent="0.2">
      <c r="A444" s="122" t="s">
        <v>873</v>
      </c>
      <c r="B444" s="102" t="s">
        <v>254</v>
      </c>
      <c r="C444" s="102">
        <v>0</v>
      </c>
      <c r="D444" s="306">
        <v>35861.4</v>
      </c>
      <c r="E444" s="102">
        <v>35861.4</v>
      </c>
      <c r="F444" s="102" t="s">
        <v>254</v>
      </c>
      <c r="G444" s="102">
        <v>0</v>
      </c>
    </row>
    <row r="445" spans="1:7" x14ac:dyDescent="0.2">
      <c r="A445" s="122" t="s">
        <v>894</v>
      </c>
      <c r="B445" s="102" t="s">
        <v>254</v>
      </c>
      <c r="C445" s="102">
        <v>0</v>
      </c>
      <c r="D445" s="306">
        <v>8400</v>
      </c>
      <c r="E445" s="102">
        <v>8400</v>
      </c>
      <c r="F445" s="102" t="s">
        <v>254</v>
      </c>
      <c r="G445" s="102">
        <v>0</v>
      </c>
    </row>
    <row r="446" spans="1:7" x14ac:dyDescent="0.2">
      <c r="A446" s="122" t="s">
        <v>895</v>
      </c>
      <c r="B446" s="102" t="s">
        <v>254</v>
      </c>
      <c r="C446" s="102">
        <v>0</v>
      </c>
      <c r="D446" s="306">
        <v>8335.23</v>
      </c>
      <c r="E446" s="102">
        <v>8335.23</v>
      </c>
      <c r="F446" s="102" t="s">
        <v>254</v>
      </c>
      <c r="G446" s="102">
        <v>0</v>
      </c>
    </row>
    <row r="447" spans="1:7" x14ac:dyDescent="0.2">
      <c r="A447" s="122" t="s">
        <v>896</v>
      </c>
      <c r="B447" s="102" t="s">
        <v>254</v>
      </c>
      <c r="C447" s="102">
        <v>0</v>
      </c>
      <c r="D447" s="306">
        <v>37948</v>
      </c>
      <c r="E447" s="102">
        <v>37948</v>
      </c>
      <c r="F447" s="102" t="s">
        <v>254</v>
      </c>
      <c r="G447" s="102">
        <v>0</v>
      </c>
    </row>
    <row r="448" spans="1:7" x14ac:dyDescent="0.2">
      <c r="A448" s="122" t="s">
        <v>874</v>
      </c>
      <c r="B448" s="102" t="s">
        <v>254</v>
      </c>
      <c r="C448" s="102">
        <v>0</v>
      </c>
      <c r="D448" s="306">
        <v>174078.1</v>
      </c>
      <c r="E448" s="102">
        <v>174078.1</v>
      </c>
      <c r="F448" s="102" t="s">
        <v>254</v>
      </c>
      <c r="G448" s="102">
        <v>0</v>
      </c>
    </row>
    <row r="449" spans="1:7" x14ac:dyDescent="0.2">
      <c r="A449" s="122" t="s">
        <v>897</v>
      </c>
      <c r="B449" s="102" t="s">
        <v>254</v>
      </c>
      <c r="C449" s="102">
        <v>0</v>
      </c>
      <c r="D449" s="306">
        <v>50187.47</v>
      </c>
      <c r="E449" s="102">
        <v>50187.47</v>
      </c>
      <c r="F449" s="102" t="s">
        <v>254</v>
      </c>
      <c r="G449" s="102">
        <v>0</v>
      </c>
    </row>
    <row r="450" spans="1:7" x14ac:dyDescent="0.2">
      <c r="A450" s="122" t="s">
        <v>898</v>
      </c>
      <c r="B450" s="102" t="s">
        <v>254</v>
      </c>
      <c r="C450" s="102">
        <v>0</v>
      </c>
      <c r="D450" s="306">
        <v>21200</v>
      </c>
      <c r="E450" s="102">
        <v>21200</v>
      </c>
      <c r="F450" s="102" t="s">
        <v>254</v>
      </c>
      <c r="G450" s="102">
        <v>0</v>
      </c>
    </row>
    <row r="451" spans="1:7" x14ac:dyDescent="0.2">
      <c r="A451" s="122" t="s">
        <v>899</v>
      </c>
      <c r="B451" s="102" t="s">
        <v>254</v>
      </c>
      <c r="C451" s="102">
        <v>0</v>
      </c>
      <c r="D451" s="306">
        <v>580</v>
      </c>
      <c r="E451" s="102">
        <v>580</v>
      </c>
      <c r="F451" s="102" t="s">
        <v>254</v>
      </c>
      <c r="G451" s="102">
        <v>0</v>
      </c>
    </row>
    <row r="452" spans="1:7" x14ac:dyDescent="0.2">
      <c r="A452" s="122" t="s">
        <v>1035</v>
      </c>
      <c r="B452" s="102" t="s">
        <v>254</v>
      </c>
      <c r="C452" s="102">
        <v>0</v>
      </c>
      <c r="D452" s="306">
        <v>14942.72</v>
      </c>
      <c r="E452" s="102">
        <v>14942.72</v>
      </c>
      <c r="F452" s="102" t="s">
        <v>254</v>
      </c>
      <c r="G452" s="102">
        <v>0</v>
      </c>
    </row>
    <row r="453" spans="1:7" x14ac:dyDescent="0.2">
      <c r="A453" s="122" t="s">
        <v>1036</v>
      </c>
      <c r="B453" s="102" t="s">
        <v>254</v>
      </c>
      <c r="C453" s="102">
        <v>0</v>
      </c>
      <c r="D453" s="306">
        <v>78439.199999999997</v>
      </c>
      <c r="E453" s="102">
        <v>78439.199999999997</v>
      </c>
      <c r="F453" s="102" t="s">
        <v>254</v>
      </c>
      <c r="G453" s="102">
        <v>0</v>
      </c>
    </row>
    <row r="454" spans="1:7" x14ac:dyDescent="0.2">
      <c r="A454" s="122" t="s">
        <v>1037</v>
      </c>
      <c r="B454" s="102" t="s">
        <v>254</v>
      </c>
      <c r="C454" s="102">
        <v>0</v>
      </c>
      <c r="D454" s="306">
        <v>29614.799999999999</v>
      </c>
      <c r="E454" s="102">
        <v>29614.799999999999</v>
      </c>
      <c r="F454" s="102" t="s">
        <v>254</v>
      </c>
      <c r="G454" s="102">
        <v>0</v>
      </c>
    </row>
    <row r="455" spans="1:7" x14ac:dyDescent="0.2">
      <c r="A455" s="122" t="s">
        <v>1038</v>
      </c>
      <c r="B455" s="102" t="s">
        <v>254</v>
      </c>
      <c r="C455" s="102">
        <v>0</v>
      </c>
      <c r="D455" s="306">
        <v>3000</v>
      </c>
      <c r="E455" s="102">
        <v>3000</v>
      </c>
      <c r="F455" s="102" t="s">
        <v>254</v>
      </c>
      <c r="G455" s="102">
        <v>0</v>
      </c>
    </row>
    <row r="456" spans="1:7" x14ac:dyDescent="0.2">
      <c r="A456" s="122" t="s">
        <v>1039</v>
      </c>
      <c r="B456" s="102" t="s">
        <v>254</v>
      </c>
      <c r="C456" s="102">
        <v>0</v>
      </c>
      <c r="D456" s="306">
        <v>2297.96</v>
      </c>
      <c r="E456" s="102">
        <v>2297.96</v>
      </c>
      <c r="F456" s="102" t="s">
        <v>254</v>
      </c>
      <c r="G456" s="102">
        <v>0</v>
      </c>
    </row>
    <row r="457" spans="1:7" x14ac:dyDescent="0.2">
      <c r="A457" s="122" t="s">
        <v>1040</v>
      </c>
      <c r="B457" s="102" t="s">
        <v>254</v>
      </c>
      <c r="C457" s="102">
        <v>0</v>
      </c>
      <c r="D457" s="306">
        <v>100404</v>
      </c>
      <c r="E457" s="102">
        <v>100404</v>
      </c>
      <c r="F457" s="102" t="s">
        <v>254</v>
      </c>
      <c r="G457" s="102">
        <v>0</v>
      </c>
    </row>
    <row r="458" spans="1:7" x14ac:dyDescent="0.2">
      <c r="A458" s="122" t="s">
        <v>1041</v>
      </c>
      <c r="B458" s="102" t="s">
        <v>254</v>
      </c>
      <c r="C458" s="102">
        <v>0</v>
      </c>
      <c r="D458" s="306">
        <v>1171</v>
      </c>
      <c r="E458" s="102">
        <v>1171</v>
      </c>
      <c r="F458" s="102" t="s">
        <v>254</v>
      </c>
      <c r="G458" s="102">
        <v>0</v>
      </c>
    </row>
    <row r="459" spans="1:7" x14ac:dyDescent="0.2">
      <c r="A459" s="122" t="s">
        <v>1042</v>
      </c>
      <c r="B459" s="102" t="s">
        <v>254</v>
      </c>
      <c r="C459" s="102">
        <v>0</v>
      </c>
      <c r="D459" s="306">
        <v>489</v>
      </c>
      <c r="E459" s="102">
        <v>489</v>
      </c>
      <c r="F459" s="102" t="s">
        <v>254</v>
      </c>
      <c r="G459" s="102">
        <v>0</v>
      </c>
    </row>
    <row r="460" spans="1:7" x14ac:dyDescent="0.2">
      <c r="A460" s="122" t="s">
        <v>955</v>
      </c>
      <c r="B460" s="102" t="s">
        <v>254</v>
      </c>
      <c r="C460" s="102">
        <v>0</v>
      </c>
      <c r="D460" s="306">
        <v>70000</v>
      </c>
      <c r="E460" s="102">
        <v>70000</v>
      </c>
      <c r="F460" s="102" t="s">
        <v>254</v>
      </c>
      <c r="G460" s="102">
        <v>0</v>
      </c>
    </row>
    <row r="461" spans="1:7" x14ac:dyDescent="0.2">
      <c r="A461" s="122" t="s">
        <v>1043</v>
      </c>
      <c r="B461" s="102" t="s">
        <v>254</v>
      </c>
      <c r="C461" s="102">
        <v>0</v>
      </c>
      <c r="D461" s="306">
        <v>2199.9899999999998</v>
      </c>
      <c r="E461" s="102">
        <v>2199.9899999999998</v>
      </c>
      <c r="F461" s="102" t="s">
        <v>254</v>
      </c>
      <c r="G461" s="102">
        <v>0</v>
      </c>
    </row>
    <row r="462" spans="1:7" x14ac:dyDescent="0.2">
      <c r="A462" s="122" t="s">
        <v>1044</v>
      </c>
      <c r="B462" s="102" t="s">
        <v>254</v>
      </c>
      <c r="C462" s="102">
        <v>0</v>
      </c>
      <c r="D462" s="306">
        <v>1200</v>
      </c>
      <c r="E462" s="102">
        <v>1200</v>
      </c>
      <c r="F462" s="102" t="s">
        <v>254</v>
      </c>
      <c r="G462" s="102">
        <v>0</v>
      </c>
    </row>
    <row r="463" spans="1:7" x14ac:dyDescent="0.2">
      <c r="A463" s="122" t="s">
        <v>1045</v>
      </c>
      <c r="B463" s="102" t="s">
        <v>254</v>
      </c>
      <c r="C463" s="102">
        <v>0</v>
      </c>
      <c r="D463" s="306">
        <v>437.45</v>
      </c>
      <c r="E463" s="102">
        <v>437.45</v>
      </c>
      <c r="F463" s="102" t="s">
        <v>254</v>
      </c>
      <c r="G463" s="102">
        <v>0</v>
      </c>
    </row>
    <row r="464" spans="1:7" x14ac:dyDescent="0.2">
      <c r="A464" s="122" t="s">
        <v>1046</v>
      </c>
      <c r="B464" s="102" t="s">
        <v>254</v>
      </c>
      <c r="C464" s="102">
        <v>0</v>
      </c>
      <c r="D464" s="102">
        <v>1142.5999999999999</v>
      </c>
      <c r="E464" s="102">
        <v>1142.5999999999999</v>
      </c>
      <c r="F464" s="102" t="s">
        <v>254</v>
      </c>
      <c r="G464" s="102">
        <v>0</v>
      </c>
    </row>
    <row r="465" spans="1:7" x14ac:dyDescent="0.2">
      <c r="A465" s="122" t="s">
        <v>1047</v>
      </c>
      <c r="B465" s="102" t="s">
        <v>254</v>
      </c>
      <c r="C465" s="102">
        <v>0</v>
      </c>
      <c r="D465" s="102">
        <v>638</v>
      </c>
      <c r="E465" s="102">
        <v>638</v>
      </c>
      <c r="F465" s="102" t="s">
        <v>254</v>
      </c>
      <c r="G465" s="102">
        <v>0</v>
      </c>
    </row>
    <row r="466" spans="1:7" x14ac:dyDescent="0.2">
      <c r="A466" s="122" t="s">
        <v>1048</v>
      </c>
      <c r="B466" s="102" t="s">
        <v>254</v>
      </c>
      <c r="C466" s="102">
        <v>0</v>
      </c>
      <c r="D466" s="102">
        <v>527</v>
      </c>
      <c r="E466" s="102">
        <v>527</v>
      </c>
      <c r="F466" s="102" t="s">
        <v>254</v>
      </c>
      <c r="G466" s="102">
        <v>0</v>
      </c>
    </row>
    <row r="467" spans="1:7" x14ac:dyDescent="0.2">
      <c r="A467" s="122" t="s">
        <v>1049</v>
      </c>
      <c r="B467" s="102" t="s">
        <v>254</v>
      </c>
      <c r="C467" s="102">
        <v>0</v>
      </c>
      <c r="D467" s="102">
        <v>6888.94</v>
      </c>
      <c r="E467" s="102">
        <v>6888.94</v>
      </c>
      <c r="F467" s="102" t="s">
        <v>254</v>
      </c>
      <c r="G467" s="102">
        <v>0</v>
      </c>
    </row>
    <row r="468" spans="1:7" x14ac:dyDescent="0.2">
      <c r="A468" s="122" t="s">
        <v>1050</v>
      </c>
      <c r="B468" s="102" t="s">
        <v>254</v>
      </c>
      <c r="C468" s="102">
        <v>0</v>
      </c>
      <c r="D468" s="102">
        <v>16311.52</v>
      </c>
      <c r="E468" s="102">
        <v>16311.52</v>
      </c>
      <c r="F468" s="102" t="s">
        <v>254</v>
      </c>
      <c r="G468" s="102">
        <v>0</v>
      </c>
    </row>
    <row r="469" spans="1:7" x14ac:dyDescent="0.2">
      <c r="A469" s="122" t="s">
        <v>1051</v>
      </c>
      <c r="B469" s="102" t="s">
        <v>254</v>
      </c>
      <c r="C469" s="102">
        <v>0</v>
      </c>
      <c r="D469" s="102">
        <v>2750.07</v>
      </c>
      <c r="E469" s="102">
        <v>2750.07</v>
      </c>
      <c r="F469" s="102" t="s">
        <v>254</v>
      </c>
      <c r="G469" s="102">
        <v>0</v>
      </c>
    </row>
    <row r="470" spans="1:7" x14ac:dyDescent="0.2">
      <c r="A470" s="122" t="s">
        <v>1052</v>
      </c>
      <c r="B470" s="102" t="s">
        <v>254</v>
      </c>
      <c r="C470" s="102">
        <v>0</v>
      </c>
      <c r="D470" s="102">
        <v>1494.08</v>
      </c>
      <c r="E470" s="102">
        <v>1494.08</v>
      </c>
      <c r="F470" s="102" t="s">
        <v>254</v>
      </c>
      <c r="G470" s="102">
        <v>0</v>
      </c>
    </row>
    <row r="471" spans="1:7" x14ac:dyDescent="0.2">
      <c r="A471" s="122" t="s">
        <v>1053</v>
      </c>
      <c r="B471" s="102" t="s">
        <v>254</v>
      </c>
      <c r="C471" s="102">
        <v>0</v>
      </c>
      <c r="D471" s="102">
        <v>3364</v>
      </c>
      <c r="E471" s="102">
        <v>3364</v>
      </c>
      <c r="F471" s="102" t="s">
        <v>254</v>
      </c>
      <c r="G471" s="102">
        <v>0</v>
      </c>
    </row>
    <row r="472" spans="1:7" x14ac:dyDescent="0.2">
      <c r="A472" s="122" t="s">
        <v>1054</v>
      </c>
      <c r="B472" s="102" t="s">
        <v>254</v>
      </c>
      <c r="C472" s="102">
        <v>0</v>
      </c>
      <c r="D472" s="102">
        <v>16077.6</v>
      </c>
      <c r="E472" s="102">
        <v>16077.6</v>
      </c>
      <c r="F472" s="102" t="s">
        <v>254</v>
      </c>
      <c r="G472" s="102">
        <v>0</v>
      </c>
    </row>
    <row r="473" spans="1:7" x14ac:dyDescent="0.2">
      <c r="A473" s="122" t="s">
        <v>1055</v>
      </c>
      <c r="B473" s="102" t="s">
        <v>254</v>
      </c>
      <c r="C473" s="102">
        <v>0</v>
      </c>
      <c r="D473" s="102">
        <v>9161.58</v>
      </c>
      <c r="E473" s="102">
        <v>9161.58</v>
      </c>
      <c r="F473" s="102" t="s">
        <v>254</v>
      </c>
      <c r="G473" s="102">
        <v>0</v>
      </c>
    </row>
    <row r="474" spans="1:7" x14ac:dyDescent="0.2">
      <c r="A474" s="122" t="s">
        <v>1056</v>
      </c>
      <c r="B474" s="102" t="s">
        <v>254</v>
      </c>
      <c r="C474" s="102">
        <v>0</v>
      </c>
      <c r="D474" s="102">
        <v>3001</v>
      </c>
      <c r="E474" s="102">
        <v>3001</v>
      </c>
      <c r="F474" s="102" t="s">
        <v>254</v>
      </c>
      <c r="G474" s="102">
        <v>0</v>
      </c>
    </row>
    <row r="475" spans="1:7" x14ac:dyDescent="0.2">
      <c r="A475" s="122" t="s">
        <v>1057</v>
      </c>
      <c r="B475" s="102" t="s">
        <v>254</v>
      </c>
      <c r="C475" s="102">
        <v>0</v>
      </c>
      <c r="D475" s="102">
        <v>5336</v>
      </c>
      <c r="E475" s="102">
        <v>5336</v>
      </c>
      <c r="F475" s="102" t="s">
        <v>254</v>
      </c>
      <c r="G475" s="102">
        <v>0</v>
      </c>
    </row>
    <row r="476" spans="1:7" x14ac:dyDescent="0.2">
      <c r="A476" s="122" t="s">
        <v>1058</v>
      </c>
      <c r="B476" s="102" t="s">
        <v>254</v>
      </c>
      <c r="C476" s="102">
        <v>0</v>
      </c>
      <c r="D476" s="102">
        <v>9354.24</v>
      </c>
      <c r="E476" s="102">
        <v>9354.24</v>
      </c>
      <c r="F476" s="102" t="s">
        <v>254</v>
      </c>
      <c r="G476" s="102">
        <v>0</v>
      </c>
    </row>
    <row r="477" spans="1:7" x14ac:dyDescent="0.2">
      <c r="A477" s="122" t="s">
        <v>1059</v>
      </c>
      <c r="B477" s="102" t="s">
        <v>254</v>
      </c>
      <c r="C477" s="102">
        <v>0</v>
      </c>
      <c r="D477" s="102">
        <v>765</v>
      </c>
      <c r="E477" s="102">
        <v>765</v>
      </c>
      <c r="F477" s="102" t="s">
        <v>254</v>
      </c>
      <c r="G477" s="102">
        <v>0</v>
      </c>
    </row>
    <row r="478" spans="1:7" x14ac:dyDescent="0.2">
      <c r="A478" s="122" t="s">
        <v>1060</v>
      </c>
      <c r="B478" s="102" t="s">
        <v>254</v>
      </c>
      <c r="C478" s="102">
        <v>0</v>
      </c>
      <c r="D478" s="102">
        <v>290</v>
      </c>
      <c r="E478" s="102">
        <v>290</v>
      </c>
      <c r="F478" s="102" t="s">
        <v>254</v>
      </c>
      <c r="G478" s="102">
        <v>0</v>
      </c>
    </row>
    <row r="479" spans="1:7" x14ac:dyDescent="0.2">
      <c r="A479" s="122" t="s">
        <v>1061</v>
      </c>
      <c r="B479" s="102" t="s">
        <v>254</v>
      </c>
      <c r="C479" s="102">
        <v>0</v>
      </c>
      <c r="D479" s="102">
        <v>5931.47</v>
      </c>
      <c r="E479" s="102">
        <v>5931.47</v>
      </c>
      <c r="F479" s="102" t="s">
        <v>254</v>
      </c>
      <c r="G479" s="102">
        <v>0</v>
      </c>
    </row>
    <row r="480" spans="1:7" x14ac:dyDescent="0.2">
      <c r="A480" s="122" t="s">
        <v>1062</v>
      </c>
      <c r="B480" s="102" t="s">
        <v>254</v>
      </c>
      <c r="C480" s="102">
        <v>0</v>
      </c>
      <c r="D480" s="102">
        <v>23200</v>
      </c>
      <c r="E480" s="102">
        <v>23200</v>
      </c>
      <c r="F480" s="102" t="s">
        <v>254</v>
      </c>
      <c r="G480" s="102">
        <v>0</v>
      </c>
    </row>
    <row r="481" spans="1:7" x14ac:dyDescent="0.2">
      <c r="A481" s="122" t="s">
        <v>1063</v>
      </c>
      <c r="B481" s="102" t="s">
        <v>254</v>
      </c>
      <c r="C481" s="102">
        <v>0</v>
      </c>
      <c r="D481" s="102">
        <v>35000</v>
      </c>
      <c r="E481" s="102">
        <v>35000</v>
      </c>
      <c r="F481" s="102" t="s">
        <v>254</v>
      </c>
      <c r="G481" s="102">
        <v>0</v>
      </c>
    </row>
    <row r="482" spans="1:7" x14ac:dyDescent="0.2">
      <c r="A482" s="122" t="s">
        <v>1064</v>
      </c>
      <c r="B482" s="102" t="s">
        <v>254</v>
      </c>
      <c r="C482" s="102">
        <v>0</v>
      </c>
      <c r="D482" s="102">
        <v>3895.5</v>
      </c>
      <c r="E482" s="102">
        <v>3895.5</v>
      </c>
      <c r="F482" s="102" t="s">
        <v>254</v>
      </c>
      <c r="G482" s="102">
        <v>0</v>
      </c>
    </row>
    <row r="483" spans="1:7" x14ac:dyDescent="0.2">
      <c r="A483" s="122" t="s">
        <v>665</v>
      </c>
      <c r="B483" s="102" t="s">
        <v>254</v>
      </c>
      <c r="C483" s="102">
        <v>1056089.46</v>
      </c>
      <c r="D483" s="102">
        <v>1051187.97</v>
      </c>
      <c r="E483" s="102">
        <v>1009843</v>
      </c>
      <c r="F483" s="102" t="s">
        <v>254</v>
      </c>
      <c r="G483" s="102">
        <v>1014744.49</v>
      </c>
    </row>
    <row r="484" spans="1:7" x14ac:dyDescent="0.2">
      <c r="A484" s="122" t="s">
        <v>458</v>
      </c>
      <c r="B484" s="102" t="s">
        <v>254</v>
      </c>
      <c r="C484" s="102">
        <v>53535.82</v>
      </c>
      <c r="D484" s="102">
        <v>53536</v>
      </c>
      <c r="E484" s="102">
        <v>69826.559999999998</v>
      </c>
      <c r="F484" s="102" t="s">
        <v>254</v>
      </c>
      <c r="G484" s="102">
        <v>69826.38</v>
      </c>
    </row>
    <row r="485" spans="1:7" x14ac:dyDescent="0.2">
      <c r="A485" s="122" t="s">
        <v>459</v>
      </c>
      <c r="B485" s="102" t="s">
        <v>254</v>
      </c>
      <c r="C485" s="102">
        <v>2297.04</v>
      </c>
      <c r="D485" s="102">
        <v>2297</v>
      </c>
      <c r="E485" s="102">
        <v>0</v>
      </c>
      <c r="F485" s="102" t="s">
        <v>254</v>
      </c>
      <c r="G485" s="102">
        <v>0.04</v>
      </c>
    </row>
    <row r="486" spans="1:7" x14ac:dyDescent="0.2">
      <c r="A486" s="122" t="s">
        <v>651</v>
      </c>
      <c r="B486" s="102" t="s">
        <v>254</v>
      </c>
      <c r="C486" s="102">
        <v>51238.78</v>
      </c>
      <c r="D486" s="102">
        <v>51239</v>
      </c>
      <c r="E486" s="102">
        <v>69826.559999999998</v>
      </c>
      <c r="F486" s="102" t="s">
        <v>254</v>
      </c>
      <c r="G486" s="102">
        <v>69826.34</v>
      </c>
    </row>
    <row r="487" spans="1:7" x14ac:dyDescent="0.2">
      <c r="A487" s="122" t="s">
        <v>460</v>
      </c>
      <c r="B487" s="102" t="s">
        <v>254</v>
      </c>
      <c r="C487" s="102">
        <v>967426.36</v>
      </c>
      <c r="D487" s="102">
        <v>997651.97</v>
      </c>
      <c r="E487" s="102">
        <v>940016.44</v>
      </c>
      <c r="F487" s="102" t="s">
        <v>254</v>
      </c>
      <c r="G487" s="102">
        <v>909790.83</v>
      </c>
    </row>
    <row r="488" spans="1:7" x14ac:dyDescent="0.2">
      <c r="A488" s="122" t="s">
        <v>461</v>
      </c>
      <c r="B488" s="102" t="s">
        <v>254</v>
      </c>
      <c r="C488" s="102">
        <v>77216.91</v>
      </c>
      <c r="D488" s="102">
        <v>78939</v>
      </c>
      <c r="E488" s="102">
        <v>78602.7</v>
      </c>
      <c r="F488" s="102" t="s">
        <v>254</v>
      </c>
      <c r="G488" s="102">
        <v>76880.61</v>
      </c>
    </row>
    <row r="489" spans="1:7" x14ac:dyDescent="0.2">
      <c r="A489" s="122" t="s">
        <v>462</v>
      </c>
      <c r="B489" s="102" t="s">
        <v>254</v>
      </c>
      <c r="C489" s="102">
        <v>870448.87</v>
      </c>
      <c r="D489" s="102">
        <v>898977.97</v>
      </c>
      <c r="E489" s="102">
        <v>841763.06</v>
      </c>
      <c r="F489" s="102" t="s">
        <v>254</v>
      </c>
      <c r="G489" s="102">
        <v>813233.96</v>
      </c>
    </row>
    <row r="490" spans="1:7" x14ac:dyDescent="0.2">
      <c r="A490" s="122" t="s">
        <v>463</v>
      </c>
      <c r="B490" s="102" t="s">
        <v>254</v>
      </c>
      <c r="C490" s="102">
        <v>19760.580000000002</v>
      </c>
      <c r="D490" s="102">
        <v>19735</v>
      </c>
      <c r="E490" s="102">
        <v>19650.68</v>
      </c>
      <c r="F490" s="102" t="s">
        <v>254</v>
      </c>
      <c r="G490" s="102">
        <v>19676.259999999998</v>
      </c>
    </row>
    <row r="491" spans="1:7" x14ac:dyDescent="0.2">
      <c r="A491" s="122" t="s">
        <v>464</v>
      </c>
      <c r="B491" s="102" t="s">
        <v>254</v>
      </c>
      <c r="C491" s="102">
        <v>35127.279999999999</v>
      </c>
      <c r="D491" s="102">
        <v>0</v>
      </c>
      <c r="E491" s="102">
        <v>0</v>
      </c>
      <c r="F491" s="102" t="s">
        <v>254</v>
      </c>
      <c r="G491" s="102">
        <v>35127.279999999999</v>
      </c>
    </row>
    <row r="492" spans="1:7" x14ac:dyDescent="0.2">
      <c r="A492" s="122" t="s">
        <v>465</v>
      </c>
      <c r="B492" s="102" t="s">
        <v>254</v>
      </c>
      <c r="C492" s="102">
        <v>17563.64</v>
      </c>
      <c r="D492" s="102">
        <v>0</v>
      </c>
      <c r="E492" s="102">
        <v>0</v>
      </c>
      <c r="F492" s="102" t="s">
        <v>254</v>
      </c>
      <c r="G492" s="102">
        <v>17563.64</v>
      </c>
    </row>
    <row r="493" spans="1:7" x14ac:dyDescent="0.2">
      <c r="A493" s="122" t="s">
        <v>466</v>
      </c>
      <c r="B493" s="102" t="s">
        <v>254</v>
      </c>
      <c r="C493" s="102">
        <v>17563.64</v>
      </c>
      <c r="D493" s="102">
        <v>0</v>
      </c>
      <c r="E493" s="102">
        <v>0</v>
      </c>
      <c r="F493" s="102" t="s">
        <v>254</v>
      </c>
      <c r="G493" s="102">
        <v>17563.64</v>
      </c>
    </row>
    <row r="494" spans="1:7" x14ac:dyDescent="0.2">
      <c r="A494" s="122" t="s">
        <v>900</v>
      </c>
      <c r="B494" s="102" t="s">
        <v>254</v>
      </c>
      <c r="C494" s="102">
        <v>1037.98</v>
      </c>
      <c r="D494" s="102">
        <v>1037.98</v>
      </c>
      <c r="E494" s="102">
        <v>0</v>
      </c>
      <c r="F494" s="102" t="s">
        <v>254</v>
      </c>
      <c r="G494" s="102">
        <v>0</v>
      </c>
    </row>
    <row r="495" spans="1:7" x14ac:dyDescent="0.2">
      <c r="A495" s="122" t="s">
        <v>901</v>
      </c>
      <c r="B495" s="102" t="s">
        <v>254</v>
      </c>
      <c r="C495" s="102">
        <v>1037.98</v>
      </c>
      <c r="D495" s="102">
        <v>1037.98</v>
      </c>
      <c r="E495" s="102">
        <v>0</v>
      </c>
      <c r="F495" s="102" t="s">
        <v>254</v>
      </c>
      <c r="G495" s="102">
        <v>0</v>
      </c>
    </row>
    <row r="496" spans="1:7" x14ac:dyDescent="0.2">
      <c r="A496" s="122" t="s">
        <v>902</v>
      </c>
      <c r="B496" s="102" t="s">
        <v>254</v>
      </c>
      <c r="C496" s="102">
        <v>1037.98</v>
      </c>
      <c r="D496" s="102">
        <v>1037.98</v>
      </c>
      <c r="E496" s="102">
        <v>0</v>
      </c>
      <c r="F496" s="102" t="s">
        <v>254</v>
      </c>
      <c r="G496" s="102">
        <v>0</v>
      </c>
    </row>
    <row r="497" spans="1:7" x14ac:dyDescent="0.2">
      <c r="A497" s="122" t="s">
        <v>467</v>
      </c>
      <c r="B497" s="102" t="s">
        <v>254</v>
      </c>
      <c r="C497" s="102">
        <v>1425363.75</v>
      </c>
      <c r="D497" s="102">
        <v>0</v>
      </c>
      <c r="E497" s="102">
        <v>0</v>
      </c>
      <c r="F497" s="102" t="s">
        <v>254</v>
      </c>
      <c r="G497" s="102">
        <v>1425363.75</v>
      </c>
    </row>
    <row r="498" spans="1:7" ht="13.5" thickBot="1" x14ac:dyDescent="0.25">
      <c r="A498" s="191" t="s">
        <v>468</v>
      </c>
      <c r="B498" s="107" t="s">
        <v>254</v>
      </c>
      <c r="C498" s="107">
        <v>1425363.75</v>
      </c>
      <c r="D498" s="107">
        <v>0</v>
      </c>
      <c r="E498" s="107">
        <v>0</v>
      </c>
      <c r="F498" s="107" t="s">
        <v>254</v>
      </c>
      <c r="G498" s="107">
        <v>1425363.75</v>
      </c>
    </row>
    <row r="499" spans="1:7" x14ac:dyDescent="0.2">
      <c r="A499" s="118" t="s">
        <v>469</v>
      </c>
      <c r="B499" s="99" t="s">
        <v>254</v>
      </c>
      <c r="C499" s="99">
        <v>1425363.75</v>
      </c>
      <c r="D499" s="99">
        <v>0</v>
      </c>
      <c r="E499" s="99">
        <v>0</v>
      </c>
      <c r="F499" s="99" t="s">
        <v>254</v>
      </c>
      <c r="G499" s="99">
        <v>1425363.75</v>
      </c>
    </row>
    <row r="500" spans="1:7" x14ac:dyDescent="0.2">
      <c r="A500" s="122" t="s">
        <v>469</v>
      </c>
      <c r="B500" s="102" t="s">
        <v>254</v>
      </c>
      <c r="C500" s="102">
        <v>1425363.75</v>
      </c>
      <c r="D500" s="102">
        <v>0</v>
      </c>
      <c r="E500" s="102">
        <v>0</v>
      </c>
      <c r="F500" s="102" t="s">
        <v>254</v>
      </c>
      <c r="G500" s="102">
        <v>1425363.75</v>
      </c>
    </row>
    <row r="501" spans="1:7" x14ac:dyDescent="0.2">
      <c r="A501" s="122" t="s">
        <v>470</v>
      </c>
      <c r="B501" s="102" t="s">
        <v>254</v>
      </c>
      <c r="C501" s="102">
        <v>1425363.75</v>
      </c>
      <c r="D501" s="102">
        <v>0</v>
      </c>
      <c r="E501" s="102">
        <v>0</v>
      </c>
      <c r="F501" s="102" t="s">
        <v>254</v>
      </c>
      <c r="G501" s="102">
        <v>1425363.75</v>
      </c>
    </row>
    <row r="502" spans="1:7" x14ac:dyDescent="0.2">
      <c r="A502" s="122" t="s">
        <v>471</v>
      </c>
      <c r="B502" s="102" t="s">
        <v>254</v>
      </c>
      <c r="C502" s="102">
        <v>314618562.81</v>
      </c>
      <c r="D502" s="102">
        <v>0</v>
      </c>
      <c r="E502" s="102">
        <v>0</v>
      </c>
      <c r="F502" s="102" t="s">
        <v>254</v>
      </c>
      <c r="G502" s="102">
        <v>314618562.81</v>
      </c>
    </row>
    <row r="503" spans="1:7" x14ac:dyDescent="0.2">
      <c r="A503" s="122" t="s">
        <v>472</v>
      </c>
      <c r="B503" s="102" t="s">
        <v>254</v>
      </c>
      <c r="C503" s="102">
        <v>314618562.81</v>
      </c>
      <c r="D503" s="102">
        <v>0</v>
      </c>
      <c r="E503" s="102">
        <v>0</v>
      </c>
      <c r="F503" s="102" t="s">
        <v>254</v>
      </c>
      <c r="G503" s="102">
        <v>314618562.81</v>
      </c>
    </row>
    <row r="504" spans="1:7" x14ac:dyDescent="0.2">
      <c r="A504" s="122" t="s">
        <v>473</v>
      </c>
      <c r="B504" s="102" t="s">
        <v>254</v>
      </c>
      <c r="C504" s="102">
        <v>178010117.37</v>
      </c>
      <c r="D504" s="102">
        <v>0</v>
      </c>
      <c r="E504" s="102">
        <v>0</v>
      </c>
      <c r="F504" s="102" t="s">
        <v>254</v>
      </c>
      <c r="G504" s="102">
        <v>178010117.37</v>
      </c>
    </row>
    <row r="505" spans="1:7" x14ac:dyDescent="0.2">
      <c r="A505" s="122" t="s">
        <v>474</v>
      </c>
      <c r="B505" s="102" t="s">
        <v>254</v>
      </c>
      <c r="C505" s="102">
        <v>38742488.18</v>
      </c>
      <c r="D505" s="102">
        <v>0</v>
      </c>
      <c r="E505" s="102">
        <v>0</v>
      </c>
      <c r="F505" s="102" t="s">
        <v>254</v>
      </c>
      <c r="G505" s="102">
        <v>38742488.18</v>
      </c>
    </row>
    <row r="506" spans="1:7" x14ac:dyDescent="0.2">
      <c r="A506" s="122" t="s">
        <v>475</v>
      </c>
      <c r="B506" s="102" t="s">
        <v>254</v>
      </c>
      <c r="C506" s="102">
        <v>3020310.48</v>
      </c>
      <c r="D506" s="102">
        <v>0</v>
      </c>
      <c r="E506" s="102">
        <v>0</v>
      </c>
      <c r="F506" s="102" t="s">
        <v>254</v>
      </c>
      <c r="G506" s="102">
        <v>3020310.48</v>
      </c>
    </row>
    <row r="507" spans="1:7" x14ac:dyDescent="0.2">
      <c r="A507" s="122" t="s">
        <v>476</v>
      </c>
      <c r="B507" s="102" t="s">
        <v>254</v>
      </c>
      <c r="C507" s="102">
        <v>1314223.47</v>
      </c>
      <c r="D507" s="102">
        <v>0</v>
      </c>
      <c r="E507" s="102">
        <v>0</v>
      </c>
      <c r="F507" s="102" t="s">
        <v>254</v>
      </c>
      <c r="G507" s="102">
        <v>1314223.47</v>
      </c>
    </row>
    <row r="508" spans="1:7" x14ac:dyDescent="0.2">
      <c r="A508" s="122" t="s">
        <v>477</v>
      </c>
      <c r="B508" s="102" t="s">
        <v>254</v>
      </c>
      <c r="C508" s="102">
        <v>-147315.45000000001</v>
      </c>
      <c r="D508" s="102">
        <v>0</v>
      </c>
      <c r="E508" s="102">
        <v>0</v>
      </c>
      <c r="F508" s="102" t="s">
        <v>254</v>
      </c>
      <c r="G508" s="102">
        <v>-147315.45000000001</v>
      </c>
    </row>
    <row r="509" spans="1:7" x14ac:dyDescent="0.2">
      <c r="A509" s="122" t="s">
        <v>478</v>
      </c>
      <c r="B509" s="102" t="s">
        <v>254</v>
      </c>
      <c r="C509" s="102">
        <v>-577903.76</v>
      </c>
      <c r="D509" s="102">
        <v>0</v>
      </c>
      <c r="E509" s="102">
        <v>0</v>
      </c>
      <c r="F509" s="102" t="s">
        <v>254</v>
      </c>
      <c r="G509" s="102">
        <v>-577903.76</v>
      </c>
    </row>
    <row r="510" spans="1:7" x14ac:dyDescent="0.2">
      <c r="A510" s="122" t="s">
        <v>479</v>
      </c>
      <c r="B510" s="102" t="s">
        <v>254</v>
      </c>
      <c r="C510" s="102">
        <v>-2098234.1</v>
      </c>
      <c r="D510" s="102">
        <v>0</v>
      </c>
      <c r="E510" s="102">
        <v>0</v>
      </c>
      <c r="F510" s="102" t="s">
        <v>254</v>
      </c>
      <c r="G510" s="102">
        <v>-2098234.1</v>
      </c>
    </row>
    <row r="511" spans="1:7" x14ac:dyDescent="0.2">
      <c r="A511" s="122" t="s">
        <v>480</v>
      </c>
      <c r="B511" s="102" t="s">
        <v>254</v>
      </c>
      <c r="C511" s="102">
        <v>12703.65</v>
      </c>
      <c r="D511" s="102">
        <v>0</v>
      </c>
      <c r="E511" s="102">
        <v>0</v>
      </c>
      <c r="F511" s="102" t="s">
        <v>254</v>
      </c>
      <c r="G511" s="102">
        <v>12703.65</v>
      </c>
    </row>
    <row r="512" spans="1:7" x14ac:dyDescent="0.2">
      <c r="A512" s="122" t="s">
        <v>481</v>
      </c>
      <c r="B512" s="102" t="s">
        <v>254</v>
      </c>
      <c r="C512" s="102">
        <v>628110.99</v>
      </c>
      <c r="D512" s="102">
        <v>0</v>
      </c>
      <c r="E512" s="102">
        <v>0</v>
      </c>
      <c r="F512" s="102" t="s">
        <v>254</v>
      </c>
      <c r="G512" s="102">
        <v>628110.99</v>
      </c>
    </row>
    <row r="513" spans="1:7" x14ac:dyDescent="0.2">
      <c r="A513" s="122" t="s">
        <v>482</v>
      </c>
      <c r="B513" s="102" t="s">
        <v>254</v>
      </c>
      <c r="C513" s="102">
        <v>506219.8</v>
      </c>
      <c r="D513" s="102">
        <v>0</v>
      </c>
      <c r="E513" s="102">
        <v>0</v>
      </c>
      <c r="F513" s="102" t="s">
        <v>254</v>
      </c>
      <c r="G513" s="102">
        <v>506219.8</v>
      </c>
    </row>
    <row r="514" spans="1:7" x14ac:dyDescent="0.2">
      <c r="A514" s="122" t="s">
        <v>483</v>
      </c>
      <c r="B514" s="102" t="s">
        <v>254</v>
      </c>
      <c r="C514" s="102">
        <v>4516426.0999999996</v>
      </c>
      <c r="D514" s="102">
        <v>0</v>
      </c>
      <c r="E514" s="102">
        <v>0</v>
      </c>
      <c r="F514" s="102" t="s">
        <v>254</v>
      </c>
      <c r="G514" s="102">
        <v>4516426.0999999996</v>
      </c>
    </row>
    <row r="515" spans="1:7" x14ac:dyDescent="0.2">
      <c r="A515" s="122" t="s">
        <v>484</v>
      </c>
      <c r="B515" s="102" t="s">
        <v>254</v>
      </c>
      <c r="C515" s="102">
        <v>3865349.86</v>
      </c>
      <c r="D515" s="102">
        <v>0</v>
      </c>
      <c r="E515" s="102">
        <v>0</v>
      </c>
      <c r="F515" s="102" t="s">
        <v>254</v>
      </c>
      <c r="G515" s="102">
        <v>3865349.86</v>
      </c>
    </row>
    <row r="516" spans="1:7" x14ac:dyDescent="0.2">
      <c r="A516" s="122" t="s">
        <v>485</v>
      </c>
      <c r="B516" s="102" t="s">
        <v>254</v>
      </c>
      <c r="C516" s="102">
        <v>-560815</v>
      </c>
      <c r="D516" s="102">
        <v>0</v>
      </c>
      <c r="E516" s="102">
        <v>0</v>
      </c>
      <c r="F516" s="102" t="s">
        <v>254</v>
      </c>
      <c r="G516" s="102">
        <v>-560815</v>
      </c>
    </row>
    <row r="517" spans="1:7" x14ac:dyDescent="0.2">
      <c r="A517" s="122" t="s">
        <v>486</v>
      </c>
      <c r="B517" s="102" t="s">
        <v>254</v>
      </c>
      <c r="C517" s="102">
        <v>-4065733.86</v>
      </c>
      <c r="D517" s="102">
        <v>0</v>
      </c>
      <c r="E517" s="102">
        <v>0</v>
      </c>
      <c r="F517" s="102" t="s">
        <v>254</v>
      </c>
      <c r="G517" s="102">
        <v>-4065733.86</v>
      </c>
    </row>
    <row r="518" spans="1:7" x14ac:dyDescent="0.2">
      <c r="A518" s="122" t="s">
        <v>487</v>
      </c>
      <c r="B518" s="102" t="s">
        <v>254</v>
      </c>
      <c r="C518" s="102">
        <v>4580011.0199999996</v>
      </c>
      <c r="D518" s="102">
        <v>0</v>
      </c>
      <c r="E518" s="102">
        <v>0</v>
      </c>
      <c r="F518" s="102" t="s">
        <v>254</v>
      </c>
      <c r="G518" s="102">
        <v>4580011.0199999996</v>
      </c>
    </row>
    <row r="519" spans="1:7" x14ac:dyDescent="0.2">
      <c r="A519" s="122" t="s">
        <v>488</v>
      </c>
      <c r="B519" s="102" t="s">
        <v>254</v>
      </c>
      <c r="C519" s="102">
        <v>5985578.1100000003</v>
      </c>
      <c r="D519" s="102">
        <v>0</v>
      </c>
      <c r="E519" s="102">
        <v>0</v>
      </c>
      <c r="F519" s="102" t="s">
        <v>254</v>
      </c>
      <c r="G519" s="102">
        <v>5985578.1100000003</v>
      </c>
    </row>
    <row r="520" spans="1:7" x14ac:dyDescent="0.2">
      <c r="A520" s="122" t="s">
        <v>489</v>
      </c>
      <c r="B520" s="102" t="s">
        <v>254</v>
      </c>
      <c r="C520" s="102">
        <v>17846036.309999999</v>
      </c>
      <c r="D520" s="102">
        <v>0</v>
      </c>
      <c r="E520" s="102">
        <v>0</v>
      </c>
      <c r="F520" s="102" t="s">
        <v>254</v>
      </c>
      <c r="G520" s="102">
        <v>17846036.309999999</v>
      </c>
    </row>
    <row r="521" spans="1:7" x14ac:dyDescent="0.2">
      <c r="A521" s="122" t="s">
        <v>490</v>
      </c>
      <c r="B521" s="102" t="s">
        <v>254</v>
      </c>
      <c r="C521" s="102">
        <v>2673376.0099999998</v>
      </c>
      <c r="D521" s="102">
        <v>0</v>
      </c>
      <c r="E521" s="102">
        <v>0</v>
      </c>
      <c r="F521" s="102" t="s">
        <v>254</v>
      </c>
      <c r="G521" s="102">
        <v>2673376.0099999998</v>
      </c>
    </row>
    <row r="522" spans="1:7" x14ac:dyDescent="0.2">
      <c r="A522" s="122" t="s">
        <v>684</v>
      </c>
      <c r="B522" s="102" t="s">
        <v>254</v>
      </c>
      <c r="C522" s="102">
        <v>2328775.94</v>
      </c>
      <c r="D522" s="102">
        <v>0</v>
      </c>
      <c r="E522" s="102">
        <v>0</v>
      </c>
      <c r="F522" s="102" t="s">
        <v>254</v>
      </c>
      <c r="G522" s="102">
        <v>2328775.94</v>
      </c>
    </row>
    <row r="523" spans="1:7" x14ac:dyDescent="0.2">
      <c r="A523" s="122" t="s">
        <v>491</v>
      </c>
      <c r="B523" s="102" t="s">
        <v>254</v>
      </c>
      <c r="C523" s="102">
        <v>-1084631.3899999999</v>
      </c>
      <c r="D523" s="102">
        <v>0</v>
      </c>
      <c r="E523" s="102">
        <v>0</v>
      </c>
      <c r="F523" s="102" t="s">
        <v>254</v>
      </c>
      <c r="G523" s="102">
        <v>-1084631.3899999999</v>
      </c>
    </row>
    <row r="524" spans="1:7" x14ac:dyDescent="0.2">
      <c r="A524" s="122" t="s">
        <v>492</v>
      </c>
      <c r="B524" s="102" t="s">
        <v>254</v>
      </c>
      <c r="C524" s="102">
        <v>616247.07999999996</v>
      </c>
      <c r="D524" s="102">
        <v>0</v>
      </c>
      <c r="E524" s="102">
        <v>0</v>
      </c>
      <c r="F524" s="102" t="s">
        <v>254</v>
      </c>
      <c r="G524" s="102">
        <v>616247.07999999996</v>
      </c>
    </row>
    <row r="525" spans="1:7" x14ac:dyDescent="0.2">
      <c r="A525" s="122" t="s">
        <v>493</v>
      </c>
      <c r="B525" s="102" t="s">
        <v>254</v>
      </c>
      <c r="C525" s="102">
        <v>-12818.31</v>
      </c>
      <c r="D525" s="102">
        <v>0</v>
      </c>
      <c r="E525" s="102">
        <v>0</v>
      </c>
      <c r="F525" s="102" t="s">
        <v>254</v>
      </c>
      <c r="G525" s="102">
        <v>-12818.31</v>
      </c>
    </row>
    <row r="526" spans="1:7" x14ac:dyDescent="0.2">
      <c r="A526" s="122" t="s">
        <v>494</v>
      </c>
      <c r="B526" s="102" t="s">
        <v>254</v>
      </c>
      <c r="C526" s="102">
        <v>-14369.76</v>
      </c>
      <c r="D526" s="102">
        <v>0</v>
      </c>
      <c r="E526" s="102">
        <v>0</v>
      </c>
      <c r="F526" s="102" t="s">
        <v>254</v>
      </c>
      <c r="G526" s="102">
        <v>-14369.76</v>
      </c>
    </row>
    <row r="527" spans="1:7" x14ac:dyDescent="0.2">
      <c r="A527" s="122" t="s">
        <v>495</v>
      </c>
      <c r="B527" s="102" t="s">
        <v>254</v>
      </c>
      <c r="C527" s="102">
        <v>57373.71</v>
      </c>
      <c r="D527" s="102">
        <v>0</v>
      </c>
      <c r="E527" s="102">
        <v>0</v>
      </c>
      <c r="F527" s="102" t="s">
        <v>254</v>
      </c>
      <c r="G527" s="102">
        <v>57373.71</v>
      </c>
    </row>
    <row r="528" spans="1:7" x14ac:dyDescent="0.2">
      <c r="A528" s="122" t="s">
        <v>496</v>
      </c>
      <c r="B528" s="102" t="s">
        <v>254</v>
      </c>
      <c r="C528" s="102">
        <v>-8423.31</v>
      </c>
      <c r="D528" s="102">
        <v>0</v>
      </c>
      <c r="E528" s="102">
        <v>0</v>
      </c>
      <c r="F528" s="102" t="s">
        <v>254</v>
      </c>
      <c r="G528" s="102">
        <v>-8423.31</v>
      </c>
    </row>
    <row r="529" spans="1:7" x14ac:dyDescent="0.2">
      <c r="A529" s="122" t="s">
        <v>482</v>
      </c>
      <c r="B529" s="102" t="s">
        <v>254</v>
      </c>
      <c r="C529" s="102">
        <v>45051.37</v>
      </c>
      <c r="D529" s="102">
        <v>0</v>
      </c>
      <c r="E529" s="102">
        <v>0</v>
      </c>
      <c r="F529" s="102" t="s">
        <v>254</v>
      </c>
      <c r="G529" s="102">
        <v>45051.37</v>
      </c>
    </row>
    <row r="530" spans="1:7" x14ac:dyDescent="0.2">
      <c r="A530" s="122" t="s">
        <v>497</v>
      </c>
      <c r="B530" s="102" t="s">
        <v>254</v>
      </c>
      <c r="C530" s="102">
        <v>-1450311.54</v>
      </c>
      <c r="D530" s="102">
        <v>0</v>
      </c>
      <c r="E530" s="102">
        <v>0</v>
      </c>
      <c r="F530" s="102" t="s">
        <v>254</v>
      </c>
      <c r="G530" s="102">
        <v>-1450311.54</v>
      </c>
    </row>
    <row r="531" spans="1:7" x14ac:dyDescent="0.2">
      <c r="A531" s="122" t="s">
        <v>498</v>
      </c>
      <c r="B531" s="102" t="s">
        <v>254</v>
      </c>
      <c r="C531" s="102">
        <v>36658.370000000003</v>
      </c>
      <c r="D531" s="102">
        <v>0</v>
      </c>
      <c r="E531" s="102">
        <v>0</v>
      </c>
      <c r="F531" s="102" t="s">
        <v>254</v>
      </c>
      <c r="G531" s="102">
        <v>36658.370000000003</v>
      </c>
    </row>
    <row r="532" spans="1:7" x14ac:dyDescent="0.2">
      <c r="A532" s="122" t="s">
        <v>499</v>
      </c>
      <c r="B532" s="102" t="s">
        <v>254</v>
      </c>
      <c r="C532" s="102">
        <v>-112000</v>
      </c>
      <c r="D532" s="102">
        <v>0</v>
      </c>
      <c r="E532" s="102">
        <v>0</v>
      </c>
      <c r="F532" s="102" t="s">
        <v>254</v>
      </c>
      <c r="G532" s="102">
        <v>-112000</v>
      </c>
    </row>
    <row r="533" spans="1:7" x14ac:dyDescent="0.2">
      <c r="A533" s="122" t="s">
        <v>489</v>
      </c>
      <c r="B533" s="102" t="s">
        <v>254</v>
      </c>
      <c r="C533" s="102">
        <v>-242039</v>
      </c>
      <c r="D533" s="102">
        <v>0</v>
      </c>
      <c r="E533" s="102">
        <v>0</v>
      </c>
      <c r="F533" s="102" t="s">
        <v>254</v>
      </c>
      <c r="G533" s="102">
        <v>-242039</v>
      </c>
    </row>
    <row r="534" spans="1:7" x14ac:dyDescent="0.2">
      <c r="A534" s="122" t="s">
        <v>500</v>
      </c>
      <c r="B534" s="102" t="s">
        <v>254</v>
      </c>
      <c r="C534" s="102">
        <v>97865957.260000005</v>
      </c>
      <c r="D534" s="102">
        <v>0</v>
      </c>
      <c r="E534" s="102">
        <v>0</v>
      </c>
      <c r="F534" s="102" t="s">
        <v>254</v>
      </c>
      <c r="G534" s="102">
        <v>97865957.260000005</v>
      </c>
    </row>
    <row r="535" spans="1:7" x14ac:dyDescent="0.2">
      <c r="A535" s="122" t="s">
        <v>501</v>
      </c>
      <c r="B535" s="102" t="s">
        <v>254</v>
      </c>
      <c r="C535" s="102">
        <v>97865957.260000005</v>
      </c>
      <c r="D535" s="102">
        <v>0</v>
      </c>
      <c r="E535" s="102">
        <v>0</v>
      </c>
      <c r="F535" s="102" t="s">
        <v>254</v>
      </c>
      <c r="G535" s="102">
        <v>97865957.260000005</v>
      </c>
    </row>
    <row r="536" spans="1:7" x14ac:dyDescent="0.2">
      <c r="A536" s="122" t="s">
        <v>501</v>
      </c>
      <c r="B536" s="102" t="s">
        <v>254</v>
      </c>
      <c r="C536" s="102">
        <v>97865957.260000005</v>
      </c>
      <c r="D536" s="102">
        <v>0</v>
      </c>
      <c r="E536" s="102">
        <v>0</v>
      </c>
      <c r="F536" s="102" t="s">
        <v>254</v>
      </c>
      <c r="G536" s="102">
        <v>97865957.260000005</v>
      </c>
    </row>
    <row r="537" spans="1:7" x14ac:dyDescent="0.2">
      <c r="A537" s="122" t="s">
        <v>502</v>
      </c>
      <c r="B537" s="102" t="s">
        <v>254</v>
      </c>
      <c r="C537" s="102">
        <v>80822256.349999994</v>
      </c>
      <c r="D537" s="102">
        <v>0</v>
      </c>
      <c r="E537" s="102">
        <v>0</v>
      </c>
      <c r="F537" s="102" t="s">
        <v>254</v>
      </c>
      <c r="G537" s="102">
        <v>80822256.349999994</v>
      </c>
    </row>
    <row r="538" spans="1:7" x14ac:dyDescent="0.2">
      <c r="A538" s="122" t="s">
        <v>503</v>
      </c>
      <c r="B538" s="102" t="s">
        <v>254</v>
      </c>
      <c r="C538" s="102">
        <v>16870436.440000001</v>
      </c>
      <c r="D538" s="102">
        <v>0</v>
      </c>
      <c r="E538" s="102">
        <v>0</v>
      </c>
      <c r="F538" s="102" t="s">
        <v>254</v>
      </c>
      <c r="G538" s="102">
        <v>16870436.440000001</v>
      </c>
    </row>
    <row r="539" spans="1:7" x14ac:dyDescent="0.2">
      <c r="A539" s="122" t="s">
        <v>504</v>
      </c>
      <c r="B539" s="102" t="s">
        <v>254</v>
      </c>
      <c r="C539" s="102">
        <v>173264.47</v>
      </c>
      <c r="D539" s="102">
        <v>0</v>
      </c>
      <c r="E539" s="102">
        <v>0</v>
      </c>
      <c r="F539" s="102" t="s">
        <v>254</v>
      </c>
      <c r="G539" s="102">
        <v>173264.47</v>
      </c>
    </row>
    <row r="540" spans="1:7" x14ac:dyDescent="0.2">
      <c r="A540" s="122" t="s">
        <v>505</v>
      </c>
      <c r="B540" s="102" t="s">
        <v>254</v>
      </c>
      <c r="C540" s="102">
        <v>52204903.780000001</v>
      </c>
      <c r="D540" s="102">
        <v>4489.62</v>
      </c>
      <c r="E540" s="102">
        <v>9896863.2599999998</v>
      </c>
      <c r="F540" s="102" t="s">
        <v>254</v>
      </c>
      <c r="G540" s="102">
        <v>62097277.420000002</v>
      </c>
    </row>
    <row r="541" spans="1:7" x14ac:dyDescent="0.2">
      <c r="A541" s="122" t="s">
        <v>506</v>
      </c>
      <c r="B541" s="102" t="s">
        <v>254</v>
      </c>
      <c r="C541" s="102">
        <v>4328.82</v>
      </c>
      <c r="D541" s="102">
        <v>0</v>
      </c>
      <c r="E541" s="102">
        <v>1514.26</v>
      </c>
      <c r="F541" s="102" t="s">
        <v>254</v>
      </c>
      <c r="G541" s="102">
        <v>5843.08</v>
      </c>
    </row>
    <row r="542" spans="1:7" x14ac:dyDescent="0.2">
      <c r="A542" s="122" t="s">
        <v>670</v>
      </c>
      <c r="B542" s="102" t="s">
        <v>254</v>
      </c>
      <c r="C542" s="102">
        <v>3.04</v>
      </c>
      <c r="D542" s="102">
        <v>0</v>
      </c>
      <c r="E542" s="102">
        <v>0.02</v>
      </c>
      <c r="F542" s="102" t="s">
        <v>254</v>
      </c>
      <c r="G542" s="102">
        <v>3.06</v>
      </c>
    </row>
    <row r="543" spans="1:7" x14ac:dyDescent="0.2">
      <c r="A543" s="122" t="s">
        <v>536</v>
      </c>
      <c r="B543" s="102" t="s">
        <v>254</v>
      </c>
      <c r="C543" s="102">
        <v>2.76</v>
      </c>
      <c r="D543" s="102">
        <v>0</v>
      </c>
      <c r="E543" s="102">
        <v>0</v>
      </c>
      <c r="F543" s="102" t="s">
        <v>254</v>
      </c>
      <c r="G543" s="102">
        <v>2.76</v>
      </c>
    </row>
    <row r="544" spans="1:7" x14ac:dyDescent="0.2">
      <c r="A544" s="122" t="s">
        <v>1065</v>
      </c>
      <c r="B544" s="102" t="s">
        <v>254</v>
      </c>
      <c r="C544" s="102">
        <v>0</v>
      </c>
      <c r="D544" s="102">
        <v>0</v>
      </c>
      <c r="E544" s="102">
        <v>28.71</v>
      </c>
      <c r="F544" s="102" t="s">
        <v>254</v>
      </c>
      <c r="G544" s="102">
        <v>28.71</v>
      </c>
    </row>
    <row r="545" spans="1:7" x14ac:dyDescent="0.2">
      <c r="A545" s="122" t="s">
        <v>507</v>
      </c>
      <c r="B545" s="102" t="s">
        <v>254</v>
      </c>
      <c r="C545" s="102">
        <v>288.49</v>
      </c>
      <c r="D545" s="102">
        <v>0</v>
      </c>
      <c r="E545" s="102">
        <v>91.64</v>
      </c>
      <c r="F545" s="102" t="s">
        <v>254</v>
      </c>
      <c r="G545" s="102">
        <v>380.13</v>
      </c>
    </row>
    <row r="546" spans="1:7" x14ac:dyDescent="0.2">
      <c r="A546" s="122" t="s">
        <v>508</v>
      </c>
      <c r="B546" s="102" t="s">
        <v>254</v>
      </c>
      <c r="C546" s="102">
        <v>900.59</v>
      </c>
      <c r="D546" s="102">
        <v>0</v>
      </c>
      <c r="E546" s="102">
        <v>189.15</v>
      </c>
      <c r="F546" s="102" t="s">
        <v>254</v>
      </c>
      <c r="G546" s="102">
        <v>1089.74</v>
      </c>
    </row>
    <row r="547" spans="1:7" x14ac:dyDescent="0.2">
      <c r="A547" s="122" t="s">
        <v>509</v>
      </c>
      <c r="B547" s="102" t="s">
        <v>254</v>
      </c>
      <c r="C547" s="102">
        <v>460.84</v>
      </c>
      <c r="D547" s="102">
        <v>0</v>
      </c>
      <c r="E547" s="102">
        <v>44.34</v>
      </c>
      <c r="F547" s="102" t="s">
        <v>254</v>
      </c>
      <c r="G547" s="102">
        <v>505.18</v>
      </c>
    </row>
    <row r="548" spans="1:7" x14ac:dyDescent="0.2">
      <c r="A548" s="122" t="s">
        <v>510</v>
      </c>
      <c r="B548" s="102" t="s">
        <v>254</v>
      </c>
      <c r="C548" s="102">
        <v>45.59</v>
      </c>
      <c r="D548" s="102">
        <v>0</v>
      </c>
      <c r="E548" s="102">
        <v>1.2</v>
      </c>
      <c r="F548" s="102" t="s">
        <v>254</v>
      </c>
      <c r="G548" s="102">
        <v>46.79</v>
      </c>
    </row>
    <row r="549" spans="1:7" x14ac:dyDescent="0.2">
      <c r="A549" s="122" t="s">
        <v>511</v>
      </c>
      <c r="B549" s="102" t="s">
        <v>254</v>
      </c>
      <c r="C549" s="102">
        <v>940.87</v>
      </c>
      <c r="D549" s="102">
        <v>0</v>
      </c>
      <c r="E549" s="102">
        <v>167.48</v>
      </c>
      <c r="F549" s="102" t="s">
        <v>254</v>
      </c>
      <c r="G549" s="102">
        <v>1108.3499999999999</v>
      </c>
    </row>
    <row r="550" spans="1:7" x14ac:dyDescent="0.2">
      <c r="A550" s="122" t="s">
        <v>721</v>
      </c>
      <c r="B550" s="102" t="s">
        <v>254</v>
      </c>
      <c r="C550" s="102">
        <v>1686.64</v>
      </c>
      <c r="D550" s="102">
        <v>0</v>
      </c>
      <c r="E550" s="102">
        <v>991.72</v>
      </c>
      <c r="F550" s="102" t="s">
        <v>254</v>
      </c>
      <c r="G550" s="102">
        <v>2678.36</v>
      </c>
    </row>
    <row r="551" spans="1:7" x14ac:dyDescent="0.2">
      <c r="A551" s="122" t="s">
        <v>512</v>
      </c>
      <c r="B551" s="102" t="s">
        <v>254</v>
      </c>
      <c r="C551" s="102">
        <v>11183720.710000001</v>
      </c>
      <c r="D551" s="102">
        <v>4488</v>
      </c>
      <c r="E551" s="102">
        <v>1322955</v>
      </c>
      <c r="F551" s="102" t="s">
        <v>254</v>
      </c>
      <c r="G551" s="102">
        <v>12502187.710000001</v>
      </c>
    </row>
    <row r="552" spans="1:7" x14ac:dyDescent="0.2">
      <c r="A552" s="122" t="s">
        <v>513</v>
      </c>
      <c r="B552" s="102" t="s">
        <v>254</v>
      </c>
      <c r="C552" s="102">
        <v>11183720.710000001</v>
      </c>
      <c r="D552" s="102">
        <v>4488</v>
      </c>
      <c r="E552" s="102">
        <v>1322955</v>
      </c>
      <c r="F552" s="102" t="s">
        <v>254</v>
      </c>
      <c r="G552" s="102">
        <v>12502187.710000001</v>
      </c>
    </row>
    <row r="553" spans="1:7" x14ac:dyDescent="0.2">
      <c r="A553" s="122" t="s">
        <v>514</v>
      </c>
      <c r="B553" s="102" t="s">
        <v>254</v>
      </c>
      <c r="C553" s="102">
        <v>5621869.6200000001</v>
      </c>
      <c r="D553" s="102">
        <v>1596</v>
      </c>
      <c r="E553" s="102">
        <v>65360</v>
      </c>
      <c r="F553" s="102" t="s">
        <v>254</v>
      </c>
      <c r="G553" s="102">
        <v>5685633.6200000001</v>
      </c>
    </row>
    <row r="554" spans="1:7" x14ac:dyDescent="0.2">
      <c r="A554" s="122" t="s">
        <v>722</v>
      </c>
      <c r="B554" s="102" t="s">
        <v>254</v>
      </c>
      <c r="C554" s="102">
        <v>327670</v>
      </c>
      <c r="D554" s="102">
        <v>0</v>
      </c>
      <c r="E554" s="102">
        <v>17875</v>
      </c>
      <c r="F554" s="102" t="s">
        <v>254</v>
      </c>
      <c r="G554" s="102">
        <v>345545</v>
      </c>
    </row>
    <row r="555" spans="1:7" x14ac:dyDescent="0.2">
      <c r="A555" s="122" t="s">
        <v>515</v>
      </c>
      <c r="B555" s="102" t="s">
        <v>254</v>
      </c>
      <c r="C555" s="102">
        <v>147450</v>
      </c>
      <c r="D555" s="102">
        <v>0</v>
      </c>
      <c r="E555" s="102">
        <v>9525</v>
      </c>
      <c r="F555" s="102" t="s">
        <v>254</v>
      </c>
      <c r="G555" s="102">
        <v>156975</v>
      </c>
    </row>
    <row r="556" spans="1:7" x14ac:dyDescent="0.2">
      <c r="A556" s="122" t="s">
        <v>516</v>
      </c>
      <c r="B556" s="102" t="s">
        <v>254</v>
      </c>
      <c r="C556" s="102">
        <v>20760</v>
      </c>
      <c r="D556" s="102">
        <v>0</v>
      </c>
      <c r="E556" s="102">
        <v>1960</v>
      </c>
      <c r="F556" s="102" t="s">
        <v>254</v>
      </c>
      <c r="G556" s="102">
        <v>22720</v>
      </c>
    </row>
    <row r="557" spans="1:7" x14ac:dyDescent="0.2">
      <c r="A557" s="122" t="s">
        <v>517</v>
      </c>
      <c r="B557" s="102" t="s">
        <v>254</v>
      </c>
      <c r="C557" s="102">
        <v>27440</v>
      </c>
      <c r="D557" s="102">
        <v>0</v>
      </c>
      <c r="E557" s="102">
        <v>3310</v>
      </c>
      <c r="F557" s="102" t="s">
        <v>254</v>
      </c>
      <c r="G557" s="102">
        <v>30750</v>
      </c>
    </row>
    <row r="558" spans="1:7" x14ac:dyDescent="0.2">
      <c r="A558" s="122" t="s">
        <v>518</v>
      </c>
      <c r="B558" s="102" t="s">
        <v>254</v>
      </c>
      <c r="C558" s="102">
        <v>805250</v>
      </c>
      <c r="D558" s="102">
        <v>0</v>
      </c>
      <c r="E558" s="102">
        <v>6500</v>
      </c>
      <c r="F558" s="102" t="s">
        <v>254</v>
      </c>
      <c r="G558" s="102">
        <v>811750</v>
      </c>
    </row>
    <row r="559" spans="1:7" x14ac:dyDescent="0.2">
      <c r="A559" s="122" t="s">
        <v>519</v>
      </c>
      <c r="B559" s="102" t="s">
        <v>254</v>
      </c>
      <c r="C559" s="102">
        <v>1890</v>
      </c>
      <c r="D559" s="102">
        <v>0</v>
      </c>
      <c r="E559" s="102">
        <v>105</v>
      </c>
      <c r="F559" s="102" t="s">
        <v>254</v>
      </c>
      <c r="G559" s="102">
        <v>1995</v>
      </c>
    </row>
    <row r="560" spans="1:7" x14ac:dyDescent="0.2">
      <c r="A560" s="122" t="s">
        <v>520</v>
      </c>
      <c r="B560" s="102" t="s">
        <v>254</v>
      </c>
      <c r="C560" s="102">
        <v>374900</v>
      </c>
      <c r="D560" s="102">
        <v>0</v>
      </c>
      <c r="E560" s="102">
        <v>107223</v>
      </c>
      <c r="F560" s="102" t="s">
        <v>254</v>
      </c>
      <c r="G560" s="102">
        <v>482123</v>
      </c>
    </row>
    <row r="561" spans="1:7" x14ac:dyDescent="0.2">
      <c r="A561" s="122" t="s">
        <v>521</v>
      </c>
      <c r="B561" s="102" t="s">
        <v>254</v>
      </c>
      <c r="C561" s="102">
        <v>249917.2</v>
      </c>
      <c r="D561" s="102">
        <v>0</v>
      </c>
      <c r="E561" s="102">
        <v>11900</v>
      </c>
      <c r="F561" s="102" t="s">
        <v>254</v>
      </c>
      <c r="G561" s="102">
        <v>261817.2</v>
      </c>
    </row>
    <row r="562" spans="1:7" x14ac:dyDescent="0.2">
      <c r="A562" s="122" t="s">
        <v>522</v>
      </c>
      <c r="B562" s="102" t="s">
        <v>254</v>
      </c>
      <c r="C562" s="102">
        <v>168530</v>
      </c>
      <c r="D562" s="102">
        <v>0</v>
      </c>
      <c r="E562" s="102">
        <v>5235</v>
      </c>
      <c r="F562" s="102" t="s">
        <v>254</v>
      </c>
      <c r="G562" s="102">
        <v>173765</v>
      </c>
    </row>
    <row r="563" spans="1:7" x14ac:dyDescent="0.2">
      <c r="A563" s="122" t="s">
        <v>723</v>
      </c>
      <c r="B563" s="102" t="s">
        <v>254</v>
      </c>
      <c r="C563" s="102">
        <v>133688</v>
      </c>
      <c r="D563" s="102">
        <v>0</v>
      </c>
      <c r="E563" s="102">
        <v>0</v>
      </c>
      <c r="F563" s="102" t="s">
        <v>254</v>
      </c>
      <c r="G563" s="102">
        <v>133688</v>
      </c>
    </row>
    <row r="564" spans="1:7" x14ac:dyDescent="0.2">
      <c r="A564" s="122" t="s">
        <v>523</v>
      </c>
      <c r="B564" s="102" t="s">
        <v>254</v>
      </c>
      <c r="C564" s="102">
        <v>506197.15</v>
      </c>
      <c r="D564" s="102">
        <v>0</v>
      </c>
      <c r="E564" s="102">
        <v>63364</v>
      </c>
      <c r="F564" s="102" t="s">
        <v>254</v>
      </c>
      <c r="G564" s="102">
        <v>569561.15</v>
      </c>
    </row>
    <row r="565" spans="1:7" x14ac:dyDescent="0.2">
      <c r="A565" s="122" t="s">
        <v>779</v>
      </c>
      <c r="B565" s="102" t="s">
        <v>254</v>
      </c>
      <c r="C565" s="102">
        <v>7203.6</v>
      </c>
      <c r="D565" s="102">
        <v>0</v>
      </c>
      <c r="E565" s="102">
        <v>0</v>
      </c>
      <c r="F565" s="102" t="s">
        <v>254</v>
      </c>
      <c r="G565" s="102">
        <v>7203.6</v>
      </c>
    </row>
    <row r="566" spans="1:7" x14ac:dyDescent="0.2">
      <c r="A566" s="122" t="s">
        <v>780</v>
      </c>
      <c r="B566" s="102" t="s">
        <v>254</v>
      </c>
      <c r="C566" s="102">
        <v>4534.04</v>
      </c>
      <c r="D566" s="102">
        <v>0</v>
      </c>
      <c r="E566" s="102">
        <v>0</v>
      </c>
      <c r="F566" s="102" t="s">
        <v>254</v>
      </c>
      <c r="G566" s="102">
        <v>4534.04</v>
      </c>
    </row>
    <row r="567" spans="1:7" x14ac:dyDescent="0.2">
      <c r="A567" s="122" t="s">
        <v>724</v>
      </c>
      <c r="B567" s="102" t="s">
        <v>254</v>
      </c>
      <c r="C567" s="102">
        <v>838040</v>
      </c>
      <c r="D567" s="102">
        <v>1340</v>
      </c>
      <c r="E567" s="102">
        <v>45500</v>
      </c>
      <c r="F567" s="102" t="s">
        <v>254</v>
      </c>
      <c r="G567" s="102">
        <v>882200</v>
      </c>
    </row>
    <row r="568" spans="1:7" x14ac:dyDescent="0.2">
      <c r="A568" s="122" t="s">
        <v>524</v>
      </c>
      <c r="B568" s="102" t="s">
        <v>254</v>
      </c>
      <c r="C568" s="102">
        <v>10620</v>
      </c>
      <c r="D568" s="102">
        <v>0</v>
      </c>
      <c r="E568" s="102">
        <v>760</v>
      </c>
      <c r="F568" s="102" t="s">
        <v>254</v>
      </c>
      <c r="G568" s="102">
        <v>11380</v>
      </c>
    </row>
    <row r="569" spans="1:7" x14ac:dyDescent="0.2">
      <c r="A569" s="122" t="s">
        <v>525</v>
      </c>
      <c r="B569" s="102" t="s">
        <v>254</v>
      </c>
      <c r="C569" s="102">
        <v>1450267.5</v>
      </c>
      <c r="D569" s="102">
        <v>1332</v>
      </c>
      <c r="E569" s="102">
        <v>924815</v>
      </c>
      <c r="F569" s="102" t="s">
        <v>254</v>
      </c>
      <c r="G569" s="102">
        <v>2373750.5</v>
      </c>
    </row>
    <row r="570" spans="1:7" x14ac:dyDescent="0.2">
      <c r="A570" s="122" t="s">
        <v>526</v>
      </c>
      <c r="B570" s="102" t="s">
        <v>254</v>
      </c>
      <c r="C570" s="102">
        <v>270</v>
      </c>
      <c r="D570" s="102">
        <v>0</v>
      </c>
      <c r="E570" s="102">
        <v>135</v>
      </c>
      <c r="F570" s="102" t="s">
        <v>254</v>
      </c>
      <c r="G570" s="102">
        <v>405</v>
      </c>
    </row>
    <row r="571" spans="1:7" x14ac:dyDescent="0.2">
      <c r="A571" s="122" t="s">
        <v>527</v>
      </c>
      <c r="B571" s="102" t="s">
        <v>254</v>
      </c>
      <c r="C571" s="102">
        <v>77800</v>
      </c>
      <c r="D571" s="102">
        <v>0</v>
      </c>
      <c r="E571" s="102">
        <v>26265</v>
      </c>
      <c r="F571" s="102" t="s">
        <v>254</v>
      </c>
      <c r="G571" s="102">
        <v>104065</v>
      </c>
    </row>
    <row r="572" spans="1:7" x14ac:dyDescent="0.2">
      <c r="A572" s="122" t="s">
        <v>528</v>
      </c>
      <c r="B572" s="102" t="s">
        <v>254</v>
      </c>
      <c r="C572" s="102">
        <v>303946</v>
      </c>
      <c r="D572" s="102">
        <v>0</v>
      </c>
      <c r="E572" s="102">
        <v>8500</v>
      </c>
      <c r="F572" s="102" t="s">
        <v>254</v>
      </c>
      <c r="G572" s="102">
        <v>312446</v>
      </c>
    </row>
    <row r="573" spans="1:7" x14ac:dyDescent="0.2">
      <c r="A573" s="122" t="s">
        <v>725</v>
      </c>
      <c r="B573" s="102" t="s">
        <v>254</v>
      </c>
      <c r="C573" s="102">
        <v>22000</v>
      </c>
      <c r="D573" s="102">
        <v>220</v>
      </c>
      <c r="E573" s="102">
        <v>4400</v>
      </c>
      <c r="F573" s="102" t="s">
        <v>254</v>
      </c>
      <c r="G573" s="102">
        <v>26180</v>
      </c>
    </row>
    <row r="574" spans="1:7" x14ac:dyDescent="0.2">
      <c r="A574" s="122" t="s">
        <v>515</v>
      </c>
      <c r="B574" s="102" t="s">
        <v>254</v>
      </c>
      <c r="C574" s="102">
        <v>6675</v>
      </c>
      <c r="D574" s="102">
        <v>0</v>
      </c>
      <c r="E574" s="102">
        <v>675</v>
      </c>
      <c r="F574" s="102" t="s">
        <v>254</v>
      </c>
      <c r="G574" s="102">
        <v>7350</v>
      </c>
    </row>
    <row r="575" spans="1:7" x14ac:dyDescent="0.2">
      <c r="A575" s="122" t="s">
        <v>516</v>
      </c>
      <c r="B575" s="102" t="s">
        <v>254</v>
      </c>
      <c r="C575" s="102">
        <v>820</v>
      </c>
      <c r="D575" s="102">
        <v>0</v>
      </c>
      <c r="E575" s="102">
        <v>850</v>
      </c>
      <c r="F575" s="102" t="s">
        <v>254</v>
      </c>
      <c r="G575" s="102">
        <v>1670</v>
      </c>
    </row>
    <row r="576" spans="1:7" x14ac:dyDescent="0.2">
      <c r="A576" s="122" t="s">
        <v>517</v>
      </c>
      <c r="B576" s="102" t="s">
        <v>254</v>
      </c>
      <c r="C576" s="102">
        <v>70</v>
      </c>
      <c r="D576" s="102">
        <v>0</v>
      </c>
      <c r="E576" s="102">
        <v>140</v>
      </c>
      <c r="F576" s="102" t="s">
        <v>254</v>
      </c>
      <c r="G576" s="102">
        <v>210</v>
      </c>
    </row>
    <row r="577" spans="1:7" x14ac:dyDescent="0.2">
      <c r="A577" s="122" t="s">
        <v>518</v>
      </c>
      <c r="B577" s="102" t="s">
        <v>254</v>
      </c>
      <c r="C577" s="102">
        <v>55500</v>
      </c>
      <c r="D577" s="102">
        <v>0</v>
      </c>
      <c r="E577" s="102">
        <v>1300</v>
      </c>
      <c r="F577" s="102" t="s">
        <v>254</v>
      </c>
      <c r="G577" s="102">
        <v>56800</v>
      </c>
    </row>
    <row r="578" spans="1:7" x14ac:dyDescent="0.2">
      <c r="A578" s="122" t="s">
        <v>1066</v>
      </c>
      <c r="B578" s="102" t="s">
        <v>254</v>
      </c>
      <c r="C578" s="102">
        <v>0</v>
      </c>
      <c r="D578" s="102">
        <v>0</v>
      </c>
      <c r="E578" s="102">
        <v>5413</v>
      </c>
      <c r="F578" s="102" t="s">
        <v>254</v>
      </c>
      <c r="G578" s="102">
        <v>5413</v>
      </c>
    </row>
    <row r="579" spans="1:7" x14ac:dyDescent="0.2">
      <c r="A579" s="122" t="s">
        <v>529</v>
      </c>
      <c r="B579" s="102" t="s">
        <v>254</v>
      </c>
      <c r="C579" s="102">
        <v>8302.6</v>
      </c>
      <c r="D579" s="102">
        <v>0</v>
      </c>
      <c r="E579" s="102">
        <v>850</v>
      </c>
      <c r="F579" s="102" t="s">
        <v>254</v>
      </c>
      <c r="G579" s="102">
        <v>9152.6</v>
      </c>
    </row>
    <row r="580" spans="1:7" x14ac:dyDescent="0.2">
      <c r="A580" s="122" t="s">
        <v>530</v>
      </c>
      <c r="B580" s="102" t="s">
        <v>254</v>
      </c>
      <c r="C580" s="102">
        <v>11225</v>
      </c>
      <c r="D580" s="102">
        <v>0</v>
      </c>
      <c r="E580" s="102">
        <v>10175</v>
      </c>
      <c r="F580" s="102" t="s">
        <v>254</v>
      </c>
      <c r="G580" s="102">
        <v>21400</v>
      </c>
    </row>
    <row r="581" spans="1:7" x14ac:dyDescent="0.2">
      <c r="A581" s="122" t="s">
        <v>903</v>
      </c>
      <c r="B581" s="102" t="s">
        <v>254</v>
      </c>
      <c r="C581" s="102">
        <v>45</v>
      </c>
      <c r="D581" s="102">
        <v>0</v>
      </c>
      <c r="E581" s="102">
        <v>0</v>
      </c>
      <c r="F581" s="102" t="s">
        <v>254</v>
      </c>
      <c r="G581" s="102">
        <v>45</v>
      </c>
    </row>
    <row r="582" spans="1:7" x14ac:dyDescent="0.2">
      <c r="A582" s="122" t="s">
        <v>646</v>
      </c>
      <c r="B582" s="102" t="s">
        <v>254</v>
      </c>
      <c r="C582" s="102">
        <v>800</v>
      </c>
      <c r="D582" s="102">
        <v>0</v>
      </c>
      <c r="E582" s="102">
        <v>600</v>
      </c>
      <c r="F582" s="102" t="s">
        <v>254</v>
      </c>
      <c r="G582" s="102">
        <v>1400</v>
      </c>
    </row>
    <row r="583" spans="1:7" x14ac:dyDescent="0.2">
      <c r="A583" s="122" t="s">
        <v>904</v>
      </c>
      <c r="B583" s="102" t="s">
        <v>254</v>
      </c>
      <c r="C583" s="102">
        <v>40</v>
      </c>
      <c r="D583" s="102">
        <v>0</v>
      </c>
      <c r="E583" s="102">
        <v>220</v>
      </c>
      <c r="F583" s="102" t="s">
        <v>254</v>
      </c>
      <c r="G583" s="102">
        <v>260</v>
      </c>
    </row>
    <row r="584" spans="1:7" x14ac:dyDescent="0.2">
      <c r="A584" s="122" t="s">
        <v>531</v>
      </c>
      <c r="B584" s="102" t="s">
        <v>254</v>
      </c>
      <c r="C584" s="102">
        <v>41016862.399999999</v>
      </c>
      <c r="D584" s="102">
        <v>0</v>
      </c>
      <c r="E584" s="102">
        <v>8572394</v>
      </c>
      <c r="F584" s="102" t="s">
        <v>254</v>
      </c>
      <c r="G584" s="102">
        <v>49589256.399999999</v>
      </c>
    </row>
    <row r="585" spans="1:7" x14ac:dyDescent="0.2">
      <c r="A585" s="122" t="s">
        <v>532</v>
      </c>
      <c r="B585" s="102" t="s">
        <v>254</v>
      </c>
      <c r="C585" s="102">
        <v>36894139</v>
      </c>
      <c r="D585" s="102">
        <v>0</v>
      </c>
      <c r="E585" s="102">
        <v>8572394</v>
      </c>
      <c r="F585" s="102" t="s">
        <v>254</v>
      </c>
      <c r="G585" s="102">
        <v>45466533</v>
      </c>
    </row>
    <row r="586" spans="1:7" x14ac:dyDescent="0.2">
      <c r="A586" s="122" t="s">
        <v>270</v>
      </c>
      <c r="B586" s="102" t="s">
        <v>254</v>
      </c>
      <c r="C586" s="102">
        <v>23871920</v>
      </c>
      <c r="D586" s="102">
        <v>0</v>
      </c>
      <c r="E586" s="102">
        <v>4851760</v>
      </c>
      <c r="F586" s="102" t="s">
        <v>254</v>
      </c>
      <c r="G586" s="102">
        <v>28723680</v>
      </c>
    </row>
    <row r="587" spans="1:7" x14ac:dyDescent="0.2">
      <c r="A587" s="122" t="s">
        <v>533</v>
      </c>
      <c r="B587" s="102" t="s">
        <v>254</v>
      </c>
      <c r="C587" s="102">
        <v>23871920</v>
      </c>
      <c r="D587" s="102">
        <v>0</v>
      </c>
      <c r="E587" s="102">
        <v>4851760</v>
      </c>
      <c r="F587" s="102" t="s">
        <v>254</v>
      </c>
      <c r="G587" s="102">
        <v>28723680</v>
      </c>
    </row>
    <row r="588" spans="1:7" x14ac:dyDescent="0.2">
      <c r="A588" s="122" t="s">
        <v>534</v>
      </c>
      <c r="B588" s="102" t="s">
        <v>254</v>
      </c>
      <c r="C588" s="102">
        <v>13022219</v>
      </c>
      <c r="D588" s="102">
        <v>0</v>
      </c>
      <c r="E588" s="102">
        <v>3720634</v>
      </c>
      <c r="F588" s="102" t="s">
        <v>254</v>
      </c>
      <c r="G588" s="102">
        <v>16742853</v>
      </c>
    </row>
    <row r="589" spans="1:7" x14ac:dyDescent="0.2">
      <c r="A589" s="122" t="s">
        <v>533</v>
      </c>
      <c r="B589" s="102" t="s">
        <v>254</v>
      </c>
      <c r="C589" s="102">
        <v>13022219</v>
      </c>
      <c r="D589" s="102">
        <v>0</v>
      </c>
      <c r="E589" s="102">
        <v>3720634</v>
      </c>
      <c r="F589" s="102" t="s">
        <v>254</v>
      </c>
      <c r="G589" s="102">
        <v>16742853</v>
      </c>
    </row>
    <row r="590" spans="1:7" x14ac:dyDescent="0.2">
      <c r="A590" s="122" t="s">
        <v>535</v>
      </c>
      <c r="B590" s="102" t="s">
        <v>254</v>
      </c>
      <c r="C590" s="102">
        <v>4122723.4</v>
      </c>
      <c r="D590" s="102">
        <v>0</v>
      </c>
      <c r="E590" s="102">
        <v>0</v>
      </c>
      <c r="F590" s="102" t="s">
        <v>254</v>
      </c>
      <c r="G590" s="102">
        <v>4122723.4</v>
      </c>
    </row>
    <row r="591" spans="1:7" x14ac:dyDescent="0.2">
      <c r="A591" s="122" t="s">
        <v>647</v>
      </c>
      <c r="B591" s="102" t="s">
        <v>254</v>
      </c>
      <c r="C591" s="102">
        <v>1875723.4</v>
      </c>
      <c r="D591" s="102">
        <v>0</v>
      </c>
      <c r="E591" s="102">
        <v>0</v>
      </c>
      <c r="F591" s="102" t="s">
        <v>254</v>
      </c>
      <c r="G591" s="102">
        <v>1875723.4</v>
      </c>
    </row>
    <row r="592" spans="1:7" x14ac:dyDescent="0.2">
      <c r="A592" s="122" t="s">
        <v>905</v>
      </c>
      <c r="B592" s="102" t="s">
        <v>254</v>
      </c>
      <c r="C592" s="102">
        <v>2247000</v>
      </c>
      <c r="D592" s="102">
        <v>0</v>
      </c>
      <c r="E592" s="102">
        <v>0</v>
      </c>
      <c r="F592" s="102" t="s">
        <v>254</v>
      </c>
      <c r="G592" s="102">
        <v>2247000</v>
      </c>
    </row>
    <row r="593" spans="1:7" x14ac:dyDescent="0.2">
      <c r="A593" s="122" t="s">
        <v>726</v>
      </c>
      <c r="B593" s="102" t="s">
        <v>254</v>
      </c>
      <c r="C593" s="102">
        <v>-8.15</v>
      </c>
      <c r="D593" s="102">
        <v>1.62</v>
      </c>
      <c r="E593" s="102">
        <v>0</v>
      </c>
      <c r="F593" s="102" t="s">
        <v>254</v>
      </c>
      <c r="G593" s="102">
        <v>-9.77</v>
      </c>
    </row>
    <row r="594" spans="1:7" x14ac:dyDescent="0.2">
      <c r="A594" s="122" t="s">
        <v>726</v>
      </c>
      <c r="B594" s="102" t="s">
        <v>254</v>
      </c>
      <c r="C594" s="102">
        <v>-8.15</v>
      </c>
      <c r="D594" s="102">
        <v>1.62</v>
      </c>
      <c r="E594" s="102">
        <v>0</v>
      </c>
      <c r="F594" s="102" t="s">
        <v>254</v>
      </c>
      <c r="G594" s="102">
        <v>-9.77</v>
      </c>
    </row>
    <row r="595" spans="1:7" x14ac:dyDescent="0.2">
      <c r="A595" s="122" t="s">
        <v>727</v>
      </c>
      <c r="B595" s="102" t="s">
        <v>254</v>
      </c>
      <c r="C595" s="102">
        <v>-8.15</v>
      </c>
      <c r="D595" s="102">
        <v>1.62</v>
      </c>
      <c r="E595" s="102">
        <v>0</v>
      </c>
      <c r="F595" s="102" t="s">
        <v>254</v>
      </c>
      <c r="G595" s="102">
        <v>-9.77</v>
      </c>
    </row>
    <row r="596" spans="1:7" ht="13.5" thickBot="1" x14ac:dyDescent="0.25">
      <c r="A596" s="191" t="s">
        <v>537</v>
      </c>
      <c r="B596" s="107">
        <v>45697788.619999997</v>
      </c>
      <c r="C596" s="107" t="s">
        <v>254</v>
      </c>
      <c r="D596" s="107">
        <v>10583203.08</v>
      </c>
      <c r="E596" s="107">
        <v>221058.35</v>
      </c>
      <c r="F596" s="107">
        <v>56059933.350000001</v>
      </c>
      <c r="G596" s="107" t="s">
        <v>254</v>
      </c>
    </row>
    <row r="597" spans="1:7" x14ac:dyDescent="0.2">
      <c r="A597" s="118" t="s">
        <v>685</v>
      </c>
      <c r="B597" s="99">
        <v>42021405.840000004</v>
      </c>
      <c r="C597" s="99" t="s">
        <v>254</v>
      </c>
      <c r="D597" s="99">
        <v>9713101.3499999996</v>
      </c>
      <c r="E597" s="99">
        <v>221058.35</v>
      </c>
      <c r="F597" s="99">
        <v>51513448.840000004</v>
      </c>
      <c r="G597" s="99" t="s">
        <v>254</v>
      </c>
    </row>
    <row r="598" spans="1:7" x14ac:dyDescent="0.2">
      <c r="A598" s="122" t="s">
        <v>192</v>
      </c>
      <c r="B598" s="102">
        <v>31038770</v>
      </c>
      <c r="C598" s="102" t="s">
        <v>254</v>
      </c>
      <c r="D598" s="102">
        <v>6355605.9100000001</v>
      </c>
      <c r="E598" s="102">
        <v>220397.15</v>
      </c>
      <c r="F598" s="102">
        <v>37173978.759999998</v>
      </c>
      <c r="G598" s="102" t="s">
        <v>254</v>
      </c>
    </row>
    <row r="599" spans="1:7" x14ac:dyDescent="0.2">
      <c r="A599" s="122" t="s">
        <v>686</v>
      </c>
      <c r="B599" s="102">
        <v>21460062.260000002</v>
      </c>
      <c r="C599" s="102" t="s">
        <v>254</v>
      </c>
      <c r="D599" s="102">
        <v>4312769.63</v>
      </c>
      <c r="E599" s="102">
        <v>166980.54</v>
      </c>
      <c r="F599" s="102">
        <v>25605851.350000001</v>
      </c>
      <c r="G599" s="102" t="s">
        <v>254</v>
      </c>
    </row>
    <row r="600" spans="1:7" x14ac:dyDescent="0.2">
      <c r="A600" s="122" t="s">
        <v>538</v>
      </c>
      <c r="B600" s="102">
        <v>21460062.260000002</v>
      </c>
      <c r="C600" s="102" t="s">
        <v>254</v>
      </c>
      <c r="D600" s="102">
        <v>4312769.63</v>
      </c>
      <c r="E600" s="102">
        <v>166980.54</v>
      </c>
      <c r="F600" s="102">
        <v>25605851.350000001</v>
      </c>
      <c r="G600" s="102" t="s">
        <v>254</v>
      </c>
    </row>
    <row r="601" spans="1:7" x14ac:dyDescent="0.2">
      <c r="A601" s="122" t="s">
        <v>539</v>
      </c>
      <c r="B601" s="102">
        <v>15676050.060000001</v>
      </c>
      <c r="C601" s="102" t="s">
        <v>254</v>
      </c>
      <c r="D601" s="102">
        <v>2977932.65</v>
      </c>
      <c r="E601" s="102">
        <v>164209.70000000001</v>
      </c>
      <c r="F601" s="102">
        <v>18489773.010000002</v>
      </c>
      <c r="G601" s="102" t="s">
        <v>254</v>
      </c>
    </row>
    <row r="602" spans="1:7" x14ac:dyDescent="0.2">
      <c r="A602" s="122" t="s">
        <v>539</v>
      </c>
      <c r="B602" s="102">
        <v>5442116.1699999999</v>
      </c>
      <c r="C602" s="102" t="s">
        <v>254</v>
      </c>
      <c r="D602" s="102">
        <v>1305864.23</v>
      </c>
      <c r="E602" s="102">
        <v>2770.84</v>
      </c>
      <c r="F602" s="102">
        <v>6745209.5599999996</v>
      </c>
      <c r="G602" s="102" t="s">
        <v>254</v>
      </c>
    </row>
    <row r="603" spans="1:7" x14ac:dyDescent="0.2">
      <c r="A603" s="122" t="s">
        <v>539</v>
      </c>
      <c r="B603" s="102">
        <v>341896.03</v>
      </c>
      <c r="C603" s="102" t="s">
        <v>254</v>
      </c>
      <c r="D603" s="102">
        <v>28972.75</v>
      </c>
      <c r="E603" s="102">
        <v>0</v>
      </c>
      <c r="F603" s="102">
        <v>370868.78</v>
      </c>
      <c r="G603" s="102" t="s">
        <v>254</v>
      </c>
    </row>
    <row r="604" spans="1:7" x14ac:dyDescent="0.2">
      <c r="A604" s="122" t="s">
        <v>652</v>
      </c>
      <c r="B604" s="102">
        <v>42146.400000000001</v>
      </c>
      <c r="C604" s="102" t="s">
        <v>254</v>
      </c>
      <c r="D604" s="102">
        <v>0</v>
      </c>
      <c r="E604" s="102">
        <v>0</v>
      </c>
      <c r="F604" s="102">
        <v>42146.400000000001</v>
      </c>
      <c r="G604" s="102" t="s">
        <v>254</v>
      </c>
    </row>
    <row r="605" spans="1:7" x14ac:dyDescent="0.2">
      <c r="A605" s="122" t="s">
        <v>653</v>
      </c>
      <c r="B605" s="102">
        <v>42146.400000000001</v>
      </c>
      <c r="C605" s="102" t="s">
        <v>254</v>
      </c>
      <c r="D605" s="102">
        <v>0</v>
      </c>
      <c r="E605" s="102">
        <v>0</v>
      </c>
      <c r="F605" s="102">
        <v>42146.400000000001</v>
      </c>
      <c r="G605" s="102" t="s">
        <v>254</v>
      </c>
    </row>
    <row r="606" spans="1:7" x14ac:dyDescent="0.2">
      <c r="A606" s="122" t="s">
        <v>654</v>
      </c>
      <c r="B606" s="102">
        <v>30008.02</v>
      </c>
      <c r="C606" s="102" t="s">
        <v>254</v>
      </c>
      <c r="D606" s="102">
        <v>0</v>
      </c>
      <c r="E606" s="102">
        <v>0</v>
      </c>
      <c r="F606" s="102">
        <v>30008.02</v>
      </c>
      <c r="G606" s="102" t="s">
        <v>254</v>
      </c>
    </row>
    <row r="607" spans="1:7" x14ac:dyDescent="0.2">
      <c r="A607" s="122" t="s">
        <v>654</v>
      </c>
      <c r="B607" s="102">
        <v>10606.98</v>
      </c>
      <c r="C607" s="102" t="s">
        <v>254</v>
      </c>
      <c r="D607" s="102">
        <v>0</v>
      </c>
      <c r="E607" s="102">
        <v>0</v>
      </c>
      <c r="F607" s="102">
        <v>10606.98</v>
      </c>
      <c r="G607" s="102" t="s">
        <v>254</v>
      </c>
    </row>
    <row r="608" spans="1:7" x14ac:dyDescent="0.2">
      <c r="A608" s="122" t="s">
        <v>654</v>
      </c>
      <c r="B608" s="102">
        <v>1531.4</v>
      </c>
      <c r="C608" s="102" t="s">
        <v>254</v>
      </c>
      <c r="D608" s="102">
        <v>0</v>
      </c>
      <c r="E608" s="102">
        <v>0</v>
      </c>
      <c r="F608" s="102">
        <v>1531.4</v>
      </c>
      <c r="G608" s="102" t="s">
        <v>254</v>
      </c>
    </row>
    <row r="609" spans="1:7" x14ac:dyDescent="0.2">
      <c r="A609" s="122" t="s">
        <v>687</v>
      </c>
      <c r="B609" s="102">
        <v>1073076.08</v>
      </c>
      <c r="C609" s="102" t="s">
        <v>254</v>
      </c>
      <c r="D609" s="102">
        <v>306404.24</v>
      </c>
      <c r="E609" s="102">
        <v>4313.42</v>
      </c>
      <c r="F609" s="102">
        <v>1375166.9</v>
      </c>
      <c r="G609" s="102" t="s">
        <v>254</v>
      </c>
    </row>
    <row r="610" spans="1:7" x14ac:dyDescent="0.2">
      <c r="A610" s="122" t="s">
        <v>540</v>
      </c>
      <c r="B610" s="102">
        <v>966546.44</v>
      </c>
      <c r="C610" s="102" t="s">
        <v>254</v>
      </c>
      <c r="D610" s="102">
        <v>204340.12</v>
      </c>
      <c r="E610" s="102">
        <v>4313.42</v>
      </c>
      <c r="F610" s="102">
        <v>1166573.1399999999</v>
      </c>
      <c r="G610" s="102" t="s">
        <v>254</v>
      </c>
    </row>
    <row r="611" spans="1:7" x14ac:dyDescent="0.2">
      <c r="A611" s="122" t="s">
        <v>541</v>
      </c>
      <c r="B611" s="102">
        <v>966546.44</v>
      </c>
      <c r="C611" s="102" t="s">
        <v>254</v>
      </c>
      <c r="D611" s="102">
        <v>204340.12</v>
      </c>
      <c r="E611" s="102">
        <v>4313.42</v>
      </c>
      <c r="F611" s="102">
        <v>1166573.1399999999</v>
      </c>
      <c r="G611" s="102" t="s">
        <v>254</v>
      </c>
    </row>
    <row r="612" spans="1:7" x14ac:dyDescent="0.2">
      <c r="A612" s="122" t="s">
        <v>542</v>
      </c>
      <c r="B612" s="102">
        <v>14922.16</v>
      </c>
      <c r="C612" s="102" t="s">
        <v>254</v>
      </c>
      <c r="D612" s="102">
        <v>21613.71</v>
      </c>
      <c r="E612" s="102">
        <v>0</v>
      </c>
      <c r="F612" s="102">
        <v>36535.870000000003</v>
      </c>
      <c r="G612" s="102" t="s">
        <v>254</v>
      </c>
    </row>
    <row r="613" spans="1:7" x14ac:dyDescent="0.2">
      <c r="A613" s="122" t="s">
        <v>543</v>
      </c>
      <c r="B613" s="102">
        <v>4749.4799999999996</v>
      </c>
      <c r="C613" s="102" t="s">
        <v>254</v>
      </c>
      <c r="D613" s="102">
        <v>0</v>
      </c>
      <c r="E613" s="102">
        <v>0</v>
      </c>
      <c r="F613" s="102">
        <v>4749.4799999999996</v>
      </c>
      <c r="G613" s="102" t="s">
        <v>254</v>
      </c>
    </row>
    <row r="614" spans="1:7" x14ac:dyDescent="0.2">
      <c r="A614" s="122" t="s">
        <v>543</v>
      </c>
      <c r="B614" s="102">
        <v>1421.85</v>
      </c>
      <c r="C614" s="102" t="s">
        <v>254</v>
      </c>
      <c r="D614" s="102">
        <v>0</v>
      </c>
      <c r="E614" s="102">
        <v>0</v>
      </c>
      <c r="F614" s="102">
        <v>1421.85</v>
      </c>
      <c r="G614" s="102" t="s">
        <v>254</v>
      </c>
    </row>
    <row r="615" spans="1:7" x14ac:dyDescent="0.2">
      <c r="A615" s="122" t="s">
        <v>543</v>
      </c>
      <c r="B615" s="102">
        <v>8750.83</v>
      </c>
      <c r="C615" s="102" t="s">
        <v>254</v>
      </c>
      <c r="D615" s="102">
        <v>21613.71</v>
      </c>
      <c r="E615" s="102">
        <v>0</v>
      </c>
      <c r="F615" s="102">
        <v>30364.54</v>
      </c>
      <c r="G615" s="102" t="s">
        <v>254</v>
      </c>
    </row>
    <row r="616" spans="1:7" x14ac:dyDescent="0.2">
      <c r="A616" s="122" t="s">
        <v>544</v>
      </c>
      <c r="B616" s="102">
        <v>89616.8</v>
      </c>
      <c r="C616" s="102" t="s">
        <v>254</v>
      </c>
      <c r="D616" s="102">
        <v>80450.41</v>
      </c>
      <c r="E616" s="102">
        <v>0</v>
      </c>
      <c r="F616" s="102">
        <v>170067.21</v>
      </c>
      <c r="G616" s="102" t="s">
        <v>254</v>
      </c>
    </row>
    <row r="617" spans="1:7" x14ac:dyDescent="0.2">
      <c r="A617" s="122" t="s">
        <v>545</v>
      </c>
      <c r="B617" s="102">
        <v>26984.34</v>
      </c>
      <c r="C617" s="102" t="s">
        <v>254</v>
      </c>
      <c r="D617" s="102">
        <v>0</v>
      </c>
      <c r="E617" s="102">
        <v>0</v>
      </c>
      <c r="F617" s="102">
        <v>26984.34</v>
      </c>
      <c r="G617" s="102" t="s">
        <v>254</v>
      </c>
    </row>
    <row r="618" spans="1:7" x14ac:dyDescent="0.2">
      <c r="A618" s="122" t="s">
        <v>545</v>
      </c>
      <c r="B618" s="102">
        <v>11743.6</v>
      </c>
      <c r="C618" s="102" t="s">
        <v>254</v>
      </c>
      <c r="D618" s="102">
        <v>0</v>
      </c>
      <c r="E618" s="102">
        <v>0</v>
      </c>
      <c r="F618" s="102">
        <v>11743.6</v>
      </c>
      <c r="G618" s="102" t="s">
        <v>254</v>
      </c>
    </row>
    <row r="619" spans="1:7" x14ac:dyDescent="0.2">
      <c r="A619" s="122" t="s">
        <v>545</v>
      </c>
      <c r="B619" s="102">
        <v>50888.86</v>
      </c>
      <c r="C619" s="102" t="s">
        <v>254</v>
      </c>
      <c r="D619" s="102">
        <v>80450.41</v>
      </c>
      <c r="E619" s="102">
        <v>0</v>
      </c>
      <c r="F619" s="102">
        <v>131339.26999999999</v>
      </c>
      <c r="G619" s="102" t="s">
        <v>254</v>
      </c>
    </row>
    <row r="620" spans="1:7" x14ac:dyDescent="0.2">
      <c r="A620" s="122" t="s">
        <v>781</v>
      </c>
      <c r="B620" s="102">
        <v>1990.68</v>
      </c>
      <c r="C620" s="102" t="s">
        <v>254</v>
      </c>
      <c r="D620" s="102">
        <v>0</v>
      </c>
      <c r="E620" s="102">
        <v>0</v>
      </c>
      <c r="F620" s="102">
        <v>1990.68</v>
      </c>
      <c r="G620" s="102" t="s">
        <v>254</v>
      </c>
    </row>
    <row r="621" spans="1:7" x14ac:dyDescent="0.2">
      <c r="A621" s="122" t="s">
        <v>782</v>
      </c>
      <c r="B621" s="102">
        <v>1372.88</v>
      </c>
      <c r="C621" s="102" t="s">
        <v>254</v>
      </c>
      <c r="D621" s="102">
        <v>0</v>
      </c>
      <c r="E621" s="102">
        <v>0</v>
      </c>
      <c r="F621" s="102">
        <v>1372.88</v>
      </c>
      <c r="G621" s="102" t="s">
        <v>254</v>
      </c>
    </row>
    <row r="622" spans="1:7" x14ac:dyDescent="0.2">
      <c r="A622" s="122" t="s">
        <v>782</v>
      </c>
      <c r="B622" s="102">
        <v>617.79999999999995</v>
      </c>
      <c r="C622" s="102" t="s">
        <v>254</v>
      </c>
      <c r="D622" s="102">
        <v>0</v>
      </c>
      <c r="E622" s="102">
        <v>0</v>
      </c>
      <c r="F622" s="102">
        <v>617.79999999999995</v>
      </c>
      <c r="G622" s="102" t="s">
        <v>254</v>
      </c>
    </row>
    <row r="623" spans="1:7" x14ac:dyDescent="0.2">
      <c r="A623" s="122" t="s">
        <v>687</v>
      </c>
      <c r="B623" s="102">
        <v>4036068.19</v>
      </c>
      <c r="C623" s="102" t="s">
        <v>254</v>
      </c>
      <c r="D623" s="102">
        <v>799305.26</v>
      </c>
      <c r="E623" s="102">
        <v>30268</v>
      </c>
      <c r="F623" s="102">
        <v>4805105.45</v>
      </c>
      <c r="G623" s="102" t="s">
        <v>254</v>
      </c>
    </row>
    <row r="624" spans="1:7" x14ac:dyDescent="0.2">
      <c r="A624" s="122" t="s">
        <v>546</v>
      </c>
      <c r="B624" s="102">
        <v>3454049.16</v>
      </c>
      <c r="C624" s="102" t="s">
        <v>254</v>
      </c>
      <c r="D624" s="102">
        <v>688278.78</v>
      </c>
      <c r="E624" s="102">
        <v>26056.26</v>
      </c>
      <c r="F624" s="102">
        <v>4116271.68</v>
      </c>
      <c r="G624" s="102" t="s">
        <v>254</v>
      </c>
    </row>
    <row r="625" spans="1:7" x14ac:dyDescent="0.2">
      <c r="A625" s="122" t="s">
        <v>547</v>
      </c>
      <c r="B625" s="102">
        <v>2546203.7400000002</v>
      </c>
      <c r="C625" s="102" t="s">
        <v>254</v>
      </c>
      <c r="D625" s="102">
        <v>478301.78</v>
      </c>
      <c r="E625" s="102">
        <v>26056.26</v>
      </c>
      <c r="F625" s="102">
        <v>2998449.26</v>
      </c>
      <c r="G625" s="102" t="s">
        <v>254</v>
      </c>
    </row>
    <row r="626" spans="1:7" x14ac:dyDescent="0.2">
      <c r="A626" s="122" t="s">
        <v>547</v>
      </c>
      <c r="B626" s="102">
        <v>907845.42</v>
      </c>
      <c r="C626" s="102" t="s">
        <v>254</v>
      </c>
      <c r="D626" s="102">
        <v>209977</v>
      </c>
      <c r="E626" s="102">
        <v>0</v>
      </c>
      <c r="F626" s="102">
        <v>1117822.42</v>
      </c>
      <c r="G626" s="102" t="s">
        <v>254</v>
      </c>
    </row>
    <row r="627" spans="1:7" x14ac:dyDescent="0.2">
      <c r="A627" s="122" t="s">
        <v>548</v>
      </c>
      <c r="B627" s="102">
        <v>562115.46</v>
      </c>
      <c r="C627" s="102" t="s">
        <v>254</v>
      </c>
      <c r="D627" s="102">
        <v>111026.48</v>
      </c>
      <c r="E627" s="102">
        <v>4211.74</v>
      </c>
      <c r="F627" s="102">
        <v>668930.19999999995</v>
      </c>
      <c r="G627" s="102" t="s">
        <v>254</v>
      </c>
    </row>
    <row r="628" spans="1:7" x14ac:dyDescent="0.2">
      <c r="A628" s="122" t="s">
        <v>549</v>
      </c>
      <c r="B628" s="102">
        <v>414355.42</v>
      </c>
      <c r="C628" s="102" t="s">
        <v>254</v>
      </c>
      <c r="D628" s="102">
        <v>77155</v>
      </c>
      <c r="E628" s="102">
        <v>4211.74</v>
      </c>
      <c r="F628" s="102">
        <v>487298.68</v>
      </c>
      <c r="G628" s="102" t="s">
        <v>254</v>
      </c>
    </row>
    <row r="629" spans="1:7" x14ac:dyDescent="0.2">
      <c r="A629" s="122" t="s">
        <v>549</v>
      </c>
      <c r="B629" s="102">
        <v>147760.04</v>
      </c>
      <c r="C629" s="102" t="s">
        <v>254</v>
      </c>
      <c r="D629" s="102">
        <v>33871.480000000003</v>
      </c>
      <c r="E629" s="102">
        <v>0</v>
      </c>
      <c r="F629" s="102">
        <v>181631.52</v>
      </c>
      <c r="G629" s="102" t="s">
        <v>254</v>
      </c>
    </row>
    <row r="630" spans="1:7" x14ac:dyDescent="0.2">
      <c r="A630" s="122" t="s">
        <v>824</v>
      </c>
      <c r="B630" s="102">
        <v>19903.57</v>
      </c>
      <c r="C630" s="102" t="s">
        <v>254</v>
      </c>
      <c r="D630" s="102">
        <v>0</v>
      </c>
      <c r="E630" s="102">
        <v>0</v>
      </c>
      <c r="F630" s="102">
        <v>19903.57</v>
      </c>
      <c r="G630" s="102" t="s">
        <v>254</v>
      </c>
    </row>
    <row r="631" spans="1:7" x14ac:dyDescent="0.2">
      <c r="A631" s="122" t="s">
        <v>825</v>
      </c>
      <c r="B631" s="102">
        <v>19903.57</v>
      </c>
      <c r="C631" s="102" t="s">
        <v>254</v>
      </c>
      <c r="D631" s="102">
        <v>0</v>
      </c>
      <c r="E631" s="102">
        <v>0</v>
      </c>
      <c r="F631" s="102">
        <v>19903.57</v>
      </c>
      <c r="G631" s="102" t="s">
        <v>254</v>
      </c>
    </row>
    <row r="632" spans="1:7" x14ac:dyDescent="0.2">
      <c r="A632" s="122" t="s">
        <v>688</v>
      </c>
      <c r="B632" s="102">
        <v>3449818.74</v>
      </c>
      <c r="C632" s="102" t="s">
        <v>254</v>
      </c>
      <c r="D632" s="102">
        <v>612719.89</v>
      </c>
      <c r="E632" s="102">
        <v>15765.73</v>
      </c>
      <c r="F632" s="102">
        <v>4046772.9</v>
      </c>
      <c r="G632" s="102" t="s">
        <v>254</v>
      </c>
    </row>
    <row r="633" spans="1:7" x14ac:dyDescent="0.2">
      <c r="A633" s="122" t="s">
        <v>728</v>
      </c>
      <c r="B633" s="102">
        <v>589916.52</v>
      </c>
      <c r="C633" s="102" t="s">
        <v>254</v>
      </c>
      <c r="D633" s="102">
        <v>0</v>
      </c>
      <c r="E633" s="102">
        <v>0</v>
      </c>
      <c r="F633" s="102">
        <v>589916.52</v>
      </c>
      <c r="G633" s="102" t="s">
        <v>254</v>
      </c>
    </row>
    <row r="634" spans="1:7" x14ac:dyDescent="0.2">
      <c r="A634" s="122" t="s">
        <v>729</v>
      </c>
      <c r="B634" s="102">
        <v>422219.26</v>
      </c>
      <c r="C634" s="102" t="s">
        <v>254</v>
      </c>
      <c r="D634" s="102">
        <v>0</v>
      </c>
      <c r="E634" s="102">
        <v>0</v>
      </c>
      <c r="F634" s="102">
        <v>422219.26</v>
      </c>
      <c r="G634" s="102" t="s">
        <v>254</v>
      </c>
    </row>
    <row r="635" spans="1:7" x14ac:dyDescent="0.2">
      <c r="A635" s="122" t="s">
        <v>729</v>
      </c>
      <c r="B635" s="102">
        <v>167697.26</v>
      </c>
      <c r="C635" s="102" t="s">
        <v>254</v>
      </c>
      <c r="D635" s="102">
        <v>0</v>
      </c>
      <c r="E635" s="102">
        <v>0</v>
      </c>
      <c r="F635" s="102">
        <v>167697.26</v>
      </c>
      <c r="G635" s="102" t="s">
        <v>254</v>
      </c>
    </row>
    <row r="636" spans="1:7" x14ac:dyDescent="0.2">
      <c r="A636" s="122" t="s">
        <v>550</v>
      </c>
      <c r="B636" s="102">
        <v>9900</v>
      </c>
      <c r="C636" s="102" t="s">
        <v>254</v>
      </c>
      <c r="D636" s="102">
        <v>48806.1</v>
      </c>
      <c r="E636" s="102">
        <v>0</v>
      </c>
      <c r="F636" s="102">
        <v>58706.1</v>
      </c>
      <c r="G636" s="102" t="s">
        <v>254</v>
      </c>
    </row>
    <row r="637" spans="1:7" x14ac:dyDescent="0.2">
      <c r="A637" s="122" t="s">
        <v>551</v>
      </c>
      <c r="B637" s="102">
        <v>9900</v>
      </c>
      <c r="C637" s="102" t="s">
        <v>254</v>
      </c>
      <c r="D637" s="102">
        <v>48806.1</v>
      </c>
      <c r="E637" s="102">
        <v>0</v>
      </c>
      <c r="F637" s="102">
        <v>58706.1</v>
      </c>
      <c r="G637" s="102" t="s">
        <v>254</v>
      </c>
    </row>
    <row r="638" spans="1:7" x14ac:dyDescent="0.2">
      <c r="A638" s="122" t="s">
        <v>552</v>
      </c>
      <c r="B638" s="102">
        <v>23502.51</v>
      </c>
      <c r="C638" s="102" t="s">
        <v>254</v>
      </c>
      <c r="D638" s="102">
        <v>4938.33</v>
      </c>
      <c r="E638" s="102">
        <v>0</v>
      </c>
      <c r="F638" s="102">
        <v>28440.84</v>
      </c>
      <c r="G638" s="102" t="s">
        <v>254</v>
      </c>
    </row>
    <row r="639" spans="1:7" x14ac:dyDescent="0.2">
      <c r="A639" s="122" t="s">
        <v>553</v>
      </c>
      <c r="B639" s="102">
        <v>23502.51</v>
      </c>
      <c r="C639" s="102" t="s">
        <v>254</v>
      </c>
      <c r="D639" s="102">
        <v>4938.33</v>
      </c>
      <c r="E639" s="102">
        <v>0</v>
      </c>
      <c r="F639" s="102">
        <v>28440.84</v>
      </c>
      <c r="G639" s="102" t="s">
        <v>254</v>
      </c>
    </row>
    <row r="640" spans="1:7" x14ac:dyDescent="0.2">
      <c r="A640" s="122" t="s">
        <v>783</v>
      </c>
      <c r="B640" s="102">
        <v>3100</v>
      </c>
      <c r="C640" s="102" t="s">
        <v>254</v>
      </c>
      <c r="D640" s="102">
        <v>0</v>
      </c>
      <c r="E640" s="102">
        <v>0</v>
      </c>
      <c r="F640" s="102">
        <v>3100</v>
      </c>
      <c r="G640" s="102" t="s">
        <v>254</v>
      </c>
    </row>
    <row r="641" spans="1:7" x14ac:dyDescent="0.2">
      <c r="A641" s="122" t="s">
        <v>784</v>
      </c>
      <c r="B641" s="102">
        <v>3100</v>
      </c>
      <c r="C641" s="102" t="s">
        <v>254</v>
      </c>
      <c r="D641" s="102">
        <v>0</v>
      </c>
      <c r="E641" s="102">
        <v>0</v>
      </c>
      <c r="F641" s="102">
        <v>3100</v>
      </c>
      <c r="G641" s="102" t="s">
        <v>254</v>
      </c>
    </row>
    <row r="642" spans="1:7" x14ac:dyDescent="0.2">
      <c r="A642" s="122" t="s">
        <v>906</v>
      </c>
      <c r="B642" s="102">
        <v>1100</v>
      </c>
      <c r="C642" s="102" t="s">
        <v>254</v>
      </c>
      <c r="D642" s="102">
        <v>0</v>
      </c>
      <c r="E642" s="102">
        <v>0</v>
      </c>
      <c r="F642" s="102">
        <v>1100</v>
      </c>
      <c r="G642" s="102" t="s">
        <v>254</v>
      </c>
    </row>
    <row r="643" spans="1:7" x14ac:dyDescent="0.2">
      <c r="A643" s="122" t="s">
        <v>907</v>
      </c>
      <c r="B643" s="102">
        <v>1100</v>
      </c>
      <c r="C643" s="102" t="s">
        <v>254</v>
      </c>
      <c r="D643" s="102">
        <v>0</v>
      </c>
      <c r="E643" s="102">
        <v>0</v>
      </c>
      <c r="F643" s="102">
        <v>1100</v>
      </c>
      <c r="G643" s="102" t="s">
        <v>254</v>
      </c>
    </row>
    <row r="644" spans="1:7" x14ac:dyDescent="0.2">
      <c r="A644" s="122" t="s">
        <v>785</v>
      </c>
      <c r="B644" s="102">
        <v>43620.91</v>
      </c>
      <c r="C644" s="102" t="s">
        <v>254</v>
      </c>
      <c r="D644" s="102">
        <v>0</v>
      </c>
      <c r="E644" s="102">
        <v>0</v>
      </c>
      <c r="F644" s="102">
        <v>43620.91</v>
      </c>
      <c r="G644" s="102" t="s">
        <v>254</v>
      </c>
    </row>
    <row r="645" spans="1:7" x14ac:dyDescent="0.2">
      <c r="A645" s="122" t="s">
        <v>786</v>
      </c>
      <c r="B645" s="102">
        <v>43620.91</v>
      </c>
      <c r="C645" s="102" t="s">
        <v>254</v>
      </c>
      <c r="D645" s="102">
        <v>0</v>
      </c>
      <c r="E645" s="102">
        <v>0</v>
      </c>
      <c r="F645" s="102">
        <v>43620.91</v>
      </c>
      <c r="G645" s="102" t="s">
        <v>254</v>
      </c>
    </row>
    <row r="646" spans="1:7" x14ac:dyDescent="0.2">
      <c r="A646" s="122" t="s">
        <v>554</v>
      </c>
      <c r="B646" s="102">
        <v>665234.41</v>
      </c>
      <c r="C646" s="102" t="s">
        <v>254</v>
      </c>
      <c r="D646" s="102">
        <v>130237.23</v>
      </c>
      <c r="E646" s="102">
        <v>3995</v>
      </c>
      <c r="F646" s="102">
        <v>791476.64</v>
      </c>
      <c r="G646" s="102" t="s">
        <v>254</v>
      </c>
    </row>
    <row r="647" spans="1:7" x14ac:dyDescent="0.2">
      <c r="A647" s="122" t="s">
        <v>555</v>
      </c>
      <c r="B647" s="102">
        <v>490079.37</v>
      </c>
      <c r="C647" s="102" t="s">
        <v>254</v>
      </c>
      <c r="D647" s="102">
        <v>90505.05</v>
      </c>
      <c r="E647" s="102">
        <v>3995</v>
      </c>
      <c r="F647" s="102">
        <v>576589.42000000004</v>
      </c>
      <c r="G647" s="102" t="s">
        <v>254</v>
      </c>
    </row>
    <row r="648" spans="1:7" x14ac:dyDescent="0.2">
      <c r="A648" s="108" t="s">
        <v>555</v>
      </c>
      <c r="B648" s="310">
        <v>175009.04</v>
      </c>
      <c r="C648" s="310" t="s">
        <v>254</v>
      </c>
      <c r="D648" s="310">
        <v>39732.18</v>
      </c>
      <c r="E648" s="310">
        <v>0</v>
      </c>
      <c r="F648" s="310">
        <v>214741.22</v>
      </c>
      <c r="G648" s="310" t="s">
        <v>254</v>
      </c>
    </row>
    <row r="649" spans="1:7" x14ac:dyDescent="0.2">
      <c r="A649" s="122" t="s">
        <v>555</v>
      </c>
      <c r="B649" s="102">
        <v>146</v>
      </c>
      <c r="C649" s="102" t="s">
        <v>254</v>
      </c>
      <c r="D649" s="102">
        <v>0</v>
      </c>
      <c r="E649" s="102">
        <v>0</v>
      </c>
      <c r="F649" s="102">
        <v>146</v>
      </c>
      <c r="G649" s="102" t="s">
        <v>254</v>
      </c>
    </row>
    <row r="650" spans="1:7" x14ac:dyDescent="0.2">
      <c r="A650" s="122" t="s">
        <v>556</v>
      </c>
      <c r="B650" s="102">
        <v>2104995.4700000002</v>
      </c>
      <c r="C650" s="102" t="s">
        <v>254</v>
      </c>
      <c r="D650" s="102">
        <v>420593.12</v>
      </c>
      <c r="E650" s="102">
        <v>11321.17</v>
      </c>
      <c r="F650" s="102">
        <v>2514267.42</v>
      </c>
      <c r="G650" s="102" t="s">
        <v>254</v>
      </c>
    </row>
    <row r="651" spans="1:7" x14ac:dyDescent="0.2">
      <c r="A651" s="122" t="s">
        <v>557</v>
      </c>
      <c r="B651" s="102">
        <v>2104995.4700000002</v>
      </c>
      <c r="C651" s="102" t="s">
        <v>254</v>
      </c>
      <c r="D651" s="102">
        <v>420593.12</v>
      </c>
      <c r="E651" s="102">
        <v>11321.17</v>
      </c>
      <c r="F651" s="102">
        <v>2514267.42</v>
      </c>
      <c r="G651" s="102" t="s">
        <v>254</v>
      </c>
    </row>
    <row r="652" spans="1:7" x14ac:dyDescent="0.2">
      <c r="A652" s="122" t="s">
        <v>730</v>
      </c>
      <c r="B652" s="102">
        <v>8448.92</v>
      </c>
      <c r="C652" s="102" t="s">
        <v>254</v>
      </c>
      <c r="D652" s="102">
        <v>7695.55</v>
      </c>
      <c r="E652" s="102">
        <v>0</v>
      </c>
      <c r="F652" s="102">
        <v>16144.47</v>
      </c>
      <c r="G652" s="102" t="s">
        <v>254</v>
      </c>
    </row>
    <row r="653" spans="1:7" x14ac:dyDescent="0.2">
      <c r="A653" s="122" t="s">
        <v>731</v>
      </c>
      <c r="B653" s="102">
        <v>664.59</v>
      </c>
      <c r="C653" s="102" t="s">
        <v>254</v>
      </c>
      <c r="D653" s="102">
        <v>0</v>
      </c>
      <c r="E653" s="102">
        <v>0</v>
      </c>
      <c r="F653" s="102">
        <v>664.59</v>
      </c>
      <c r="G653" s="102" t="s">
        <v>254</v>
      </c>
    </row>
    <row r="654" spans="1:7" x14ac:dyDescent="0.2">
      <c r="A654" s="122" t="s">
        <v>731</v>
      </c>
      <c r="B654" s="102">
        <v>7784.33</v>
      </c>
      <c r="C654" s="102" t="s">
        <v>254</v>
      </c>
      <c r="D654" s="102">
        <v>7695.55</v>
      </c>
      <c r="E654" s="102">
        <v>0</v>
      </c>
      <c r="F654" s="102">
        <v>15479.88</v>
      </c>
      <c r="G654" s="102" t="s">
        <v>254</v>
      </c>
    </row>
    <row r="655" spans="1:7" x14ac:dyDescent="0.2">
      <c r="A655" s="122" t="s">
        <v>558</v>
      </c>
      <c r="B655" s="102">
        <v>0</v>
      </c>
      <c r="C655" s="102" t="s">
        <v>254</v>
      </c>
      <c r="D655" s="102">
        <v>449.56</v>
      </c>
      <c r="E655" s="102">
        <v>449.56</v>
      </c>
      <c r="F655" s="102">
        <v>0</v>
      </c>
      <c r="G655" s="102" t="s">
        <v>254</v>
      </c>
    </row>
    <row r="656" spans="1:7" x14ac:dyDescent="0.2">
      <c r="A656" s="122" t="s">
        <v>558</v>
      </c>
      <c r="B656" s="102">
        <v>0</v>
      </c>
      <c r="C656" s="102" t="s">
        <v>254</v>
      </c>
      <c r="D656" s="102">
        <v>449.56</v>
      </c>
      <c r="E656" s="102">
        <v>449.56</v>
      </c>
      <c r="F656" s="102">
        <v>0</v>
      </c>
      <c r="G656" s="102" t="s">
        <v>254</v>
      </c>
    </row>
    <row r="657" spans="1:7" x14ac:dyDescent="0.2">
      <c r="A657" s="122" t="s">
        <v>689</v>
      </c>
      <c r="B657" s="102">
        <v>977598.33</v>
      </c>
      <c r="C657" s="102" t="s">
        <v>254</v>
      </c>
      <c r="D657" s="102">
        <v>324406.89</v>
      </c>
      <c r="E657" s="102">
        <v>3069.46</v>
      </c>
      <c r="F657" s="102">
        <v>1298935.76</v>
      </c>
      <c r="G657" s="102" t="s">
        <v>254</v>
      </c>
    </row>
    <row r="658" spans="1:7" x14ac:dyDescent="0.2">
      <c r="A658" s="122" t="s">
        <v>559</v>
      </c>
      <c r="B658" s="102">
        <v>945060.93</v>
      </c>
      <c r="C658" s="102" t="s">
        <v>254</v>
      </c>
      <c r="D658" s="102">
        <v>211095.69</v>
      </c>
      <c r="E658" s="102">
        <v>3069.46</v>
      </c>
      <c r="F658" s="102">
        <v>1153087.1599999999</v>
      </c>
      <c r="G658" s="102" t="s">
        <v>254</v>
      </c>
    </row>
    <row r="659" spans="1:7" x14ac:dyDescent="0.2">
      <c r="A659" s="122" t="s">
        <v>560</v>
      </c>
      <c r="B659" s="102">
        <v>942625.08</v>
      </c>
      <c r="C659" s="102" t="s">
        <v>254</v>
      </c>
      <c r="D659" s="102">
        <v>210519.49</v>
      </c>
      <c r="E659" s="102">
        <v>3069.46</v>
      </c>
      <c r="F659" s="102">
        <v>1150075.1100000001</v>
      </c>
      <c r="G659" s="102" t="s">
        <v>254</v>
      </c>
    </row>
    <row r="660" spans="1:7" x14ac:dyDescent="0.2">
      <c r="A660" s="122" t="s">
        <v>560</v>
      </c>
      <c r="B660" s="102">
        <v>2435.85</v>
      </c>
      <c r="C660" s="102" t="s">
        <v>254</v>
      </c>
      <c r="D660" s="102">
        <v>576.20000000000005</v>
      </c>
      <c r="E660" s="102">
        <v>0</v>
      </c>
      <c r="F660" s="102">
        <v>3012.05</v>
      </c>
      <c r="G660" s="102" t="s">
        <v>254</v>
      </c>
    </row>
    <row r="661" spans="1:7" x14ac:dyDescent="0.2">
      <c r="A661" s="122" t="s">
        <v>908</v>
      </c>
      <c r="B661" s="102">
        <v>32537.4</v>
      </c>
      <c r="C661" s="102" t="s">
        <v>254</v>
      </c>
      <c r="D661" s="102">
        <v>113311.2</v>
      </c>
      <c r="E661" s="102">
        <v>0</v>
      </c>
      <c r="F661" s="102">
        <v>145848.6</v>
      </c>
      <c r="G661" s="102" t="s">
        <v>254</v>
      </c>
    </row>
    <row r="662" spans="1:7" x14ac:dyDescent="0.2">
      <c r="A662" s="122" t="s">
        <v>909</v>
      </c>
      <c r="B662" s="102">
        <v>32537.4</v>
      </c>
      <c r="C662" s="102" t="s">
        <v>254</v>
      </c>
      <c r="D662" s="102">
        <v>113311.2</v>
      </c>
      <c r="E662" s="102">
        <v>0</v>
      </c>
      <c r="F662" s="102">
        <v>145848.6</v>
      </c>
      <c r="G662" s="102" t="s">
        <v>254</v>
      </c>
    </row>
    <row r="663" spans="1:7" x14ac:dyDescent="0.2">
      <c r="A663" s="122" t="s">
        <v>690</v>
      </c>
      <c r="B663" s="102">
        <v>1872963.67</v>
      </c>
      <c r="C663" s="102" t="s">
        <v>254</v>
      </c>
      <c r="D663" s="102">
        <v>623060.74</v>
      </c>
      <c r="E663" s="102">
        <v>0</v>
      </c>
      <c r="F663" s="102">
        <v>2496024.41</v>
      </c>
      <c r="G663" s="102" t="s">
        <v>254</v>
      </c>
    </row>
    <row r="664" spans="1:7" x14ac:dyDescent="0.2">
      <c r="A664" s="122" t="s">
        <v>561</v>
      </c>
      <c r="B664" s="102">
        <v>586881.13</v>
      </c>
      <c r="C664" s="102" t="s">
        <v>254</v>
      </c>
      <c r="D664" s="102">
        <v>105818.68</v>
      </c>
      <c r="E664" s="102">
        <v>0</v>
      </c>
      <c r="F664" s="102">
        <v>692699.81</v>
      </c>
      <c r="G664" s="102" t="s">
        <v>254</v>
      </c>
    </row>
    <row r="665" spans="1:7" x14ac:dyDescent="0.2">
      <c r="A665" s="122" t="s">
        <v>562</v>
      </c>
      <c r="B665" s="102">
        <v>380199.35</v>
      </c>
      <c r="C665" s="102" t="s">
        <v>254</v>
      </c>
      <c r="D665" s="102">
        <v>39856.43</v>
      </c>
      <c r="E665" s="102">
        <v>0</v>
      </c>
      <c r="F665" s="102">
        <v>420055.78</v>
      </c>
      <c r="G665" s="102" t="s">
        <v>254</v>
      </c>
    </row>
    <row r="666" spans="1:7" x14ac:dyDescent="0.2">
      <c r="A666" s="122" t="s">
        <v>563</v>
      </c>
      <c r="B666" s="102">
        <v>254823</v>
      </c>
      <c r="C666" s="102" t="s">
        <v>254</v>
      </c>
      <c r="D666" s="102">
        <v>0</v>
      </c>
      <c r="E666" s="102">
        <v>0</v>
      </c>
      <c r="F666" s="102">
        <v>254823</v>
      </c>
      <c r="G666" s="102" t="s">
        <v>254</v>
      </c>
    </row>
    <row r="667" spans="1:7" x14ac:dyDescent="0.2">
      <c r="A667" s="122" t="s">
        <v>563</v>
      </c>
      <c r="B667" s="102">
        <v>125376.35</v>
      </c>
      <c r="C667" s="102" t="s">
        <v>254</v>
      </c>
      <c r="D667" s="102">
        <v>39856.43</v>
      </c>
      <c r="E667" s="102">
        <v>0</v>
      </c>
      <c r="F667" s="102">
        <v>165232.78</v>
      </c>
      <c r="G667" s="102" t="s">
        <v>254</v>
      </c>
    </row>
    <row r="668" spans="1:7" x14ac:dyDescent="0.2">
      <c r="A668" s="122" t="s">
        <v>732</v>
      </c>
      <c r="B668" s="102">
        <v>59766.97</v>
      </c>
      <c r="C668" s="102" t="s">
        <v>254</v>
      </c>
      <c r="D668" s="102">
        <v>28869.42</v>
      </c>
      <c r="E668" s="102">
        <v>0</v>
      </c>
      <c r="F668" s="102">
        <v>88636.39</v>
      </c>
      <c r="G668" s="102" t="s">
        <v>254</v>
      </c>
    </row>
    <row r="669" spans="1:7" x14ac:dyDescent="0.2">
      <c r="A669" s="122" t="s">
        <v>564</v>
      </c>
      <c r="B669" s="102">
        <v>59766.97</v>
      </c>
      <c r="C669" s="102" t="s">
        <v>254</v>
      </c>
      <c r="D669" s="102">
        <v>28869.42</v>
      </c>
      <c r="E669" s="102">
        <v>0</v>
      </c>
      <c r="F669" s="102">
        <v>88636.39</v>
      </c>
      <c r="G669" s="102" t="s">
        <v>254</v>
      </c>
    </row>
    <row r="670" spans="1:7" x14ac:dyDescent="0.2">
      <c r="A670" s="122" t="s">
        <v>733</v>
      </c>
      <c r="B670" s="102">
        <v>14036</v>
      </c>
      <c r="C670" s="102" t="s">
        <v>254</v>
      </c>
      <c r="D670" s="102">
        <v>6900</v>
      </c>
      <c r="E670" s="102">
        <v>0</v>
      </c>
      <c r="F670" s="102">
        <v>20936</v>
      </c>
      <c r="G670" s="102" t="s">
        <v>254</v>
      </c>
    </row>
    <row r="671" spans="1:7" x14ac:dyDescent="0.2">
      <c r="A671" s="122" t="s">
        <v>734</v>
      </c>
      <c r="B671" s="102">
        <v>14036</v>
      </c>
      <c r="C671" s="102" t="s">
        <v>254</v>
      </c>
      <c r="D671" s="102">
        <v>6900</v>
      </c>
      <c r="E671" s="102">
        <v>0</v>
      </c>
      <c r="F671" s="102">
        <v>20936</v>
      </c>
      <c r="G671" s="102" t="s">
        <v>254</v>
      </c>
    </row>
    <row r="672" spans="1:7" x14ac:dyDescent="0.2">
      <c r="A672" s="122" t="s">
        <v>565</v>
      </c>
      <c r="B672" s="102">
        <v>132878.81</v>
      </c>
      <c r="C672" s="102" t="s">
        <v>254</v>
      </c>
      <c r="D672" s="102">
        <v>30192.83</v>
      </c>
      <c r="E672" s="102">
        <v>0</v>
      </c>
      <c r="F672" s="102">
        <v>163071.64000000001</v>
      </c>
      <c r="G672" s="102" t="s">
        <v>254</v>
      </c>
    </row>
    <row r="673" spans="1:7" x14ac:dyDescent="0.2">
      <c r="A673" s="122" t="s">
        <v>350</v>
      </c>
      <c r="B673" s="102">
        <v>1520.92</v>
      </c>
      <c r="C673" s="102" t="s">
        <v>254</v>
      </c>
      <c r="D673" s="102">
        <v>0</v>
      </c>
      <c r="E673" s="102">
        <v>0</v>
      </c>
      <c r="F673" s="102">
        <v>1520.92</v>
      </c>
      <c r="G673" s="102" t="s">
        <v>254</v>
      </c>
    </row>
    <row r="674" spans="1:7" x14ac:dyDescent="0.2">
      <c r="A674" s="122" t="s">
        <v>350</v>
      </c>
      <c r="B674" s="102">
        <v>131357.89000000001</v>
      </c>
      <c r="C674" s="102" t="s">
        <v>254</v>
      </c>
      <c r="D674" s="102">
        <v>30192.83</v>
      </c>
      <c r="E674" s="102">
        <v>0</v>
      </c>
      <c r="F674" s="102">
        <v>161550.72</v>
      </c>
      <c r="G674" s="102" t="s">
        <v>254</v>
      </c>
    </row>
    <row r="675" spans="1:7" x14ac:dyDescent="0.2">
      <c r="A675" s="122" t="s">
        <v>735</v>
      </c>
      <c r="B675" s="102">
        <v>125168.76</v>
      </c>
      <c r="C675" s="102" t="s">
        <v>254</v>
      </c>
      <c r="D675" s="102">
        <v>73525.210000000006</v>
      </c>
      <c r="E675" s="102">
        <v>0</v>
      </c>
      <c r="F675" s="102">
        <v>198693.97</v>
      </c>
      <c r="G675" s="102" t="s">
        <v>254</v>
      </c>
    </row>
    <row r="676" spans="1:7" x14ac:dyDescent="0.2">
      <c r="A676" s="122" t="s">
        <v>736</v>
      </c>
      <c r="B676" s="102">
        <v>123425.76</v>
      </c>
      <c r="C676" s="102" t="s">
        <v>254</v>
      </c>
      <c r="D676" s="102">
        <v>73525.210000000006</v>
      </c>
      <c r="E676" s="102">
        <v>0</v>
      </c>
      <c r="F676" s="102">
        <v>196950.97</v>
      </c>
      <c r="G676" s="102" t="s">
        <v>254</v>
      </c>
    </row>
    <row r="677" spans="1:7" x14ac:dyDescent="0.2">
      <c r="A677" s="122" t="s">
        <v>352</v>
      </c>
      <c r="B677" s="102">
        <v>9795.66</v>
      </c>
      <c r="C677" s="102" t="s">
        <v>254</v>
      </c>
      <c r="D677" s="102">
        <v>3271.2</v>
      </c>
      <c r="E677" s="102">
        <v>0</v>
      </c>
      <c r="F677" s="102">
        <v>13066.86</v>
      </c>
      <c r="G677" s="102" t="s">
        <v>254</v>
      </c>
    </row>
    <row r="678" spans="1:7" x14ac:dyDescent="0.2">
      <c r="A678" s="122" t="s">
        <v>352</v>
      </c>
      <c r="B678" s="102">
        <v>113630.1</v>
      </c>
      <c r="C678" s="102" t="s">
        <v>254</v>
      </c>
      <c r="D678" s="102">
        <v>70254.009999999995</v>
      </c>
      <c r="E678" s="102">
        <v>0</v>
      </c>
      <c r="F678" s="102">
        <v>183884.11</v>
      </c>
      <c r="G678" s="102" t="s">
        <v>254</v>
      </c>
    </row>
    <row r="679" spans="1:7" x14ac:dyDescent="0.2">
      <c r="A679" s="122" t="s">
        <v>826</v>
      </c>
      <c r="B679" s="102">
        <v>1743</v>
      </c>
      <c r="C679" s="102" t="s">
        <v>254</v>
      </c>
      <c r="D679" s="102">
        <v>0</v>
      </c>
      <c r="E679" s="102">
        <v>0</v>
      </c>
      <c r="F679" s="102">
        <v>1743</v>
      </c>
      <c r="G679" s="102" t="s">
        <v>254</v>
      </c>
    </row>
    <row r="680" spans="1:7" x14ac:dyDescent="0.2">
      <c r="A680" s="122" t="s">
        <v>827</v>
      </c>
      <c r="B680" s="102">
        <v>599</v>
      </c>
      <c r="C680" s="102" t="s">
        <v>254</v>
      </c>
      <c r="D680" s="102">
        <v>0</v>
      </c>
      <c r="E680" s="102">
        <v>0</v>
      </c>
      <c r="F680" s="102">
        <v>599</v>
      </c>
      <c r="G680" s="102" t="s">
        <v>254</v>
      </c>
    </row>
    <row r="681" spans="1:7" x14ac:dyDescent="0.2">
      <c r="A681" s="122" t="s">
        <v>827</v>
      </c>
      <c r="B681" s="102">
        <v>1144</v>
      </c>
      <c r="C681" s="102" t="s">
        <v>254</v>
      </c>
      <c r="D681" s="102">
        <v>0</v>
      </c>
      <c r="E681" s="102">
        <v>0</v>
      </c>
      <c r="F681" s="102">
        <v>1144</v>
      </c>
      <c r="G681" s="102" t="s">
        <v>254</v>
      </c>
    </row>
    <row r="682" spans="1:7" x14ac:dyDescent="0.2">
      <c r="A682" s="122" t="s">
        <v>566</v>
      </c>
      <c r="B682" s="102">
        <v>347486.22</v>
      </c>
      <c r="C682" s="102" t="s">
        <v>254</v>
      </c>
      <c r="D682" s="102">
        <v>63903.61</v>
      </c>
      <c r="E682" s="102">
        <v>0</v>
      </c>
      <c r="F682" s="102">
        <v>411389.83</v>
      </c>
      <c r="G682" s="102" t="s">
        <v>254</v>
      </c>
    </row>
    <row r="683" spans="1:7" x14ac:dyDescent="0.2">
      <c r="A683" s="122" t="s">
        <v>787</v>
      </c>
      <c r="B683" s="102">
        <v>47915</v>
      </c>
      <c r="C683" s="102" t="s">
        <v>254</v>
      </c>
      <c r="D683" s="102">
        <v>0</v>
      </c>
      <c r="E683" s="102">
        <v>0</v>
      </c>
      <c r="F683" s="102">
        <v>47915</v>
      </c>
      <c r="G683" s="102" t="s">
        <v>254</v>
      </c>
    </row>
    <row r="684" spans="1:7" x14ac:dyDescent="0.2">
      <c r="A684" s="122" t="s">
        <v>788</v>
      </c>
      <c r="B684" s="102">
        <v>46349</v>
      </c>
      <c r="C684" s="102" t="s">
        <v>254</v>
      </c>
      <c r="D684" s="102">
        <v>0</v>
      </c>
      <c r="E684" s="102">
        <v>0</v>
      </c>
      <c r="F684" s="102">
        <v>46349</v>
      </c>
      <c r="G684" s="102" t="s">
        <v>254</v>
      </c>
    </row>
    <row r="685" spans="1:7" x14ac:dyDescent="0.2">
      <c r="A685" s="122" t="s">
        <v>788</v>
      </c>
      <c r="B685" s="102">
        <v>1566</v>
      </c>
      <c r="C685" s="102" t="s">
        <v>254</v>
      </c>
      <c r="D685" s="102">
        <v>0</v>
      </c>
      <c r="E685" s="102">
        <v>0</v>
      </c>
      <c r="F685" s="102">
        <v>1566</v>
      </c>
      <c r="G685" s="102" t="s">
        <v>254</v>
      </c>
    </row>
    <row r="686" spans="1:7" x14ac:dyDescent="0.2">
      <c r="A686" s="122" t="s">
        <v>567</v>
      </c>
      <c r="B686" s="102">
        <v>16456.259999999998</v>
      </c>
      <c r="C686" s="102" t="s">
        <v>254</v>
      </c>
      <c r="D686" s="102">
        <v>474</v>
      </c>
      <c r="E686" s="102">
        <v>0</v>
      </c>
      <c r="F686" s="102">
        <v>16930.259999999998</v>
      </c>
      <c r="G686" s="102" t="s">
        <v>254</v>
      </c>
    </row>
    <row r="687" spans="1:7" x14ac:dyDescent="0.2">
      <c r="A687" s="122" t="s">
        <v>568</v>
      </c>
      <c r="B687" s="102">
        <v>775</v>
      </c>
      <c r="C687" s="102" t="s">
        <v>254</v>
      </c>
      <c r="D687" s="102">
        <v>0</v>
      </c>
      <c r="E687" s="102">
        <v>0</v>
      </c>
      <c r="F687" s="102">
        <v>775</v>
      </c>
      <c r="G687" s="102" t="s">
        <v>254</v>
      </c>
    </row>
    <row r="688" spans="1:7" x14ac:dyDescent="0.2">
      <c r="A688" s="122" t="s">
        <v>568</v>
      </c>
      <c r="B688" s="102">
        <v>15681.26</v>
      </c>
      <c r="C688" s="102" t="s">
        <v>254</v>
      </c>
      <c r="D688" s="102">
        <v>474</v>
      </c>
      <c r="E688" s="102">
        <v>0</v>
      </c>
      <c r="F688" s="102">
        <v>16155.26</v>
      </c>
      <c r="G688" s="102" t="s">
        <v>254</v>
      </c>
    </row>
    <row r="689" spans="1:7" x14ac:dyDescent="0.2">
      <c r="A689" s="122" t="s">
        <v>910</v>
      </c>
      <c r="B689" s="102">
        <v>1879.2</v>
      </c>
      <c r="C689" s="102" t="s">
        <v>254</v>
      </c>
      <c r="D689" s="102">
        <v>0</v>
      </c>
      <c r="E689" s="102">
        <v>0</v>
      </c>
      <c r="F689" s="102">
        <v>1879.2</v>
      </c>
      <c r="G689" s="102" t="s">
        <v>254</v>
      </c>
    </row>
    <row r="690" spans="1:7" x14ac:dyDescent="0.2">
      <c r="A690" s="122" t="s">
        <v>911</v>
      </c>
      <c r="B690" s="102">
        <v>1879.2</v>
      </c>
      <c r="C690" s="102" t="s">
        <v>254</v>
      </c>
      <c r="D690" s="102">
        <v>0</v>
      </c>
      <c r="E690" s="102">
        <v>0</v>
      </c>
      <c r="F690" s="102">
        <v>1879.2</v>
      </c>
      <c r="G690" s="102" t="s">
        <v>254</v>
      </c>
    </row>
    <row r="691" spans="1:7" x14ac:dyDescent="0.2">
      <c r="A691" s="122" t="s">
        <v>789</v>
      </c>
      <c r="B691" s="102">
        <v>575</v>
      </c>
      <c r="C691" s="102" t="s">
        <v>254</v>
      </c>
      <c r="D691" s="102">
        <v>173.5</v>
      </c>
      <c r="E691" s="102">
        <v>0</v>
      </c>
      <c r="F691" s="102">
        <v>748.5</v>
      </c>
      <c r="G691" s="102" t="s">
        <v>254</v>
      </c>
    </row>
    <row r="692" spans="1:7" x14ac:dyDescent="0.2">
      <c r="A692" s="122" t="s">
        <v>790</v>
      </c>
      <c r="B692" s="102">
        <v>575</v>
      </c>
      <c r="C692" s="102" t="s">
        <v>254</v>
      </c>
      <c r="D692" s="102">
        <v>173.5</v>
      </c>
      <c r="E692" s="102">
        <v>0</v>
      </c>
      <c r="F692" s="102">
        <v>748.5</v>
      </c>
      <c r="G692" s="102" t="s">
        <v>254</v>
      </c>
    </row>
    <row r="693" spans="1:7" x14ac:dyDescent="0.2">
      <c r="A693" s="122" t="s">
        <v>828</v>
      </c>
      <c r="B693" s="102">
        <v>6937.21</v>
      </c>
      <c r="C693" s="102" t="s">
        <v>254</v>
      </c>
      <c r="D693" s="102">
        <v>0</v>
      </c>
      <c r="E693" s="102">
        <v>0</v>
      </c>
      <c r="F693" s="102">
        <v>6937.21</v>
      </c>
      <c r="G693" s="102" t="s">
        <v>254</v>
      </c>
    </row>
    <row r="694" spans="1:7" ht="13.5" thickBot="1" x14ac:dyDescent="0.25">
      <c r="A694" s="191" t="s">
        <v>829</v>
      </c>
      <c r="B694" s="107">
        <v>6937.21</v>
      </c>
      <c r="C694" s="107" t="s">
        <v>254</v>
      </c>
      <c r="D694" s="107">
        <v>0</v>
      </c>
      <c r="E694" s="107">
        <v>0</v>
      </c>
      <c r="F694" s="107">
        <v>6937.21</v>
      </c>
      <c r="G694" s="107" t="s">
        <v>254</v>
      </c>
    </row>
    <row r="695" spans="1:7" x14ac:dyDescent="0.2">
      <c r="A695" s="118" t="s">
        <v>569</v>
      </c>
      <c r="B695" s="99">
        <v>17653.11</v>
      </c>
      <c r="C695" s="99" t="s">
        <v>254</v>
      </c>
      <c r="D695" s="99">
        <v>37325.06</v>
      </c>
      <c r="E695" s="99">
        <v>0</v>
      </c>
      <c r="F695" s="99">
        <v>54978.17</v>
      </c>
      <c r="G695" s="312" t="s">
        <v>254</v>
      </c>
    </row>
    <row r="696" spans="1:7" x14ac:dyDescent="0.2">
      <c r="A696" s="122" t="s">
        <v>570</v>
      </c>
      <c r="B696" s="102">
        <v>14969.43</v>
      </c>
      <c r="C696" s="102" t="s">
        <v>254</v>
      </c>
      <c r="D696" s="102">
        <v>31641.06</v>
      </c>
      <c r="E696" s="102">
        <v>0</v>
      </c>
      <c r="F696" s="102">
        <v>46610.49</v>
      </c>
      <c r="G696" s="120" t="s">
        <v>254</v>
      </c>
    </row>
    <row r="697" spans="1:7" x14ac:dyDescent="0.2">
      <c r="A697" s="122" t="s">
        <v>570</v>
      </c>
      <c r="B697" s="102">
        <v>2683.68</v>
      </c>
      <c r="C697" s="102" t="s">
        <v>254</v>
      </c>
      <c r="D697" s="102">
        <v>5684</v>
      </c>
      <c r="E697" s="102">
        <v>0</v>
      </c>
      <c r="F697" s="102">
        <v>8367.68</v>
      </c>
      <c r="G697" s="120" t="s">
        <v>254</v>
      </c>
    </row>
    <row r="698" spans="1:7" x14ac:dyDescent="0.2">
      <c r="A698" s="122" t="s">
        <v>571</v>
      </c>
      <c r="B698" s="102">
        <v>54292</v>
      </c>
      <c r="C698" s="102" t="s">
        <v>254</v>
      </c>
      <c r="D698" s="102">
        <v>8974.41</v>
      </c>
      <c r="E698" s="102">
        <v>0</v>
      </c>
      <c r="F698" s="102">
        <v>63266.41</v>
      </c>
      <c r="G698" s="120" t="s">
        <v>254</v>
      </c>
    </row>
    <row r="699" spans="1:7" x14ac:dyDescent="0.2">
      <c r="A699" s="122" t="s">
        <v>572</v>
      </c>
      <c r="B699" s="102">
        <v>807.99</v>
      </c>
      <c r="C699" s="102" t="s">
        <v>254</v>
      </c>
      <c r="D699" s="102">
        <v>0</v>
      </c>
      <c r="E699" s="102">
        <v>0</v>
      </c>
      <c r="F699" s="102">
        <v>807.99</v>
      </c>
      <c r="G699" s="120" t="s">
        <v>254</v>
      </c>
    </row>
    <row r="700" spans="1:7" x14ac:dyDescent="0.2">
      <c r="A700" s="122" t="s">
        <v>572</v>
      </c>
      <c r="B700" s="102">
        <v>53484.01</v>
      </c>
      <c r="C700" s="102" t="s">
        <v>254</v>
      </c>
      <c r="D700" s="102">
        <v>8974.41</v>
      </c>
      <c r="E700" s="102">
        <v>0</v>
      </c>
      <c r="F700" s="102">
        <v>62458.42</v>
      </c>
      <c r="G700" s="120" t="s">
        <v>254</v>
      </c>
    </row>
    <row r="701" spans="1:7" x14ac:dyDescent="0.2">
      <c r="A701" s="122" t="s">
        <v>737</v>
      </c>
      <c r="B701" s="102">
        <v>10385.48</v>
      </c>
      <c r="C701" s="102" t="s">
        <v>254</v>
      </c>
      <c r="D701" s="102">
        <v>6310.58</v>
      </c>
      <c r="E701" s="102">
        <v>0</v>
      </c>
      <c r="F701" s="102">
        <v>16696.060000000001</v>
      </c>
      <c r="G701" s="120" t="s">
        <v>254</v>
      </c>
    </row>
    <row r="702" spans="1:7" x14ac:dyDescent="0.2">
      <c r="A702" s="122" t="s">
        <v>738</v>
      </c>
      <c r="B702" s="102">
        <v>10385.48</v>
      </c>
      <c r="C702" s="102" t="s">
        <v>254</v>
      </c>
      <c r="D702" s="102">
        <v>6310.58</v>
      </c>
      <c r="E702" s="102">
        <v>0</v>
      </c>
      <c r="F702" s="102">
        <v>16696.060000000001</v>
      </c>
      <c r="G702" s="120" t="s">
        <v>254</v>
      </c>
    </row>
    <row r="703" spans="1:7" x14ac:dyDescent="0.2">
      <c r="A703" s="122" t="s">
        <v>573</v>
      </c>
      <c r="B703" s="102">
        <v>191392.96</v>
      </c>
      <c r="C703" s="102" t="s">
        <v>254</v>
      </c>
      <c r="D703" s="102">
        <v>10646.06</v>
      </c>
      <c r="E703" s="102">
        <v>0</v>
      </c>
      <c r="F703" s="102">
        <v>202039.02</v>
      </c>
      <c r="G703" s="120" t="s">
        <v>254</v>
      </c>
    </row>
    <row r="704" spans="1:7" x14ac:dyDescent="0.2">
      <c r="A704" s="122" t="s">
        <v>574</v>
      </c>
      <c r="B704" s="102">
        <v>191392.96</v>
      </c>
      <c r="C704" s="102" t="s">
        <v>254</v>
      </c>
      <c r="D704" s="102">
        <v>10646.06</v>
      </c>
      <c r="E704" s="102">
        <v>0</v>
      </c>
      <c r="F704" s="102">
        <v>202039.02</v>
      </c>
      <c r="G704" s="120" t="s">
        <v>254</v>
      </c>
    </row>
    <row r="705" spans="1:7" x14ac:dyDescent="0.2">
      <c r="A705" s="122" t="s">
        <v>739</v>
      </c>
      <c r="B705" s="102">
        <v>109745.98</v>
      </c>
      <c r="C705" s="102" t="s">
        <v>254</v>
      </c>
      <c r="D705" s="102">
        <v>114401.14</v>
      </c>
      <c r="E705" s="102">
        <v>0</v>
      </c>
      <c r="F705" s="102">
        <v>224147.12</v>
      </c>
      <c r="G705" s="120" t="s">
        <v>254</v>
      </c>
    </row>
    <row r="706" spans="1:7" x14ac:dyDescent="0.2">
      <c r="A706" s="122" t="s">
        <v>830</v>
      </c>
      <c r="B706" s="102">
        <v>18455.599999999999</v>
      </c>
      <c r="C706" s="102" t="s">
        <v>254</v>
      </c>
      <c r="D706" s="102">
        <v>1604</v>
      </c>
      <c r="E706" s="102">
        <v>0</v>
      </c>
      <c r="F706" s="102">
        <v>20059.599999999999</v>
      </c>
      <c r="G706" s="120" t="s">
        <v>254</v>
      </c>
    </row>
    <row r="707" spans="1:7" x14ac:dyDescent="0.2">
      <c r="A707" s="122" t="s">
        <v>831</v>
      </c>
      <c r="B707" s="102">
        <v>18455.599999999999</v>
      </c>
      <c r="C707" s="102" t="s">
        <v>254</v>
      </c>
      <c r="D707" s="102">
        <v>1604</v>
      </c>
      <c r="E707" s="102">
        <v>0</v>
      </c>
      <c r="F707" s="102">
        <v>20059.599999999999</v>
      </c>
      <c r="G707" s="120" t="s">
        <v>254</v>
      </c>
    </row>
    <row r="708" spans="1:7" x14ac:dyDescent="0.2">
      <c r="A708" s="122" t="s">
        <v>832</v>
      </c>
      <c r="B708" s="102">
        <v>5786.86</v>
      </c>
      <c r="C708" s="102" t="s">
        <v>254</v>
      </c>
      <c r="D708" s="102">
        <v>0</v>
      </c>
      <c r="E708" s="102">
        <v>0</v>
      </c>
      <c r="F708" s="102">
        <v>5786.86</v>
      </c>
      <c r="G708" s="120" t="s">
        <v>254</v>
      </c>
    </row>
    <row r="709" spans="1:7" x14ac:dyDescent="0.2">
      <c r="A709" s="122" t="s">
        <v>833</v>
      </c>
      <c r="B709" s="102">
        <v>5786.86</v>
      </c>
      <c r="C709" s="102" t="s">
        <v>254</v>
      </c>
      <c r="D709" s="102">
        <v>0</v>
      </c>
      <c r="E709" s="102">
        <v>0</v>
      </c>
      <c r="F709" s="102">
        <v>5786.86</v>
      </c>
      <c r="G709" s="120" t="s">
        <v>254</v>
      </c>
    </row>
    <row r="710" spans="1:7" x14ac:dyDescent="0.2">
      <c r="A710" s="122" t="s">
        <v>740</v>
      </c>
      <c r="B710" s="102">
        <v>85213.52</v>
      </c>
      <c r="C710" s="102" t="s">
        <v>254</v>
      </c>
      <c r="D710" s="102">
        <v>104885.94</v>
      </c>
      <c r="E710" s="102">
        <v>0</v>
      </c>
      <c r="F710" s="102">
        <v>190099.46</v>
      </c>
      <c r="G710" s="120" t="s">
        <v>254</v>
      </c>
    </row>
    <row r="711" spans="1:7" x14ac:dyDescent="0.2">
      <c r="A711" s="122" t="s">
        <v>741</v>
      </c>
      <c r="B711" s="102">
        <v>49919.99</v>
      </c>
      <c r="C711" s="102" t="s">
        <v>254</v>
      </c>
      <c r="D711" s="102">
        <v>69592.41</v>
      </c>
      <c r="E711" s="102">
        <v>0</v>
      </c>
      <c r="F711" s="102">
        <v>119512.4</v>
      </c>
      <c r="G711" s="120" t="s">
        <v>254</v>
      </c>
    </row>
    <row r="712" spans="1:7" x14ac:dyDescent="0.2">
      <c r="A712" s="122" t="s">
        <v>912</v>
      </c>
      <c r="B712" s="102">
        <v>35293.53</v>
      </c>
      <c r="C712" s="102" t="s">
        <v>254</v>
      </c>
      <c r="D712" s="102">
        <v>35293.53</v>
      </c>
      <c r="E712" s="102">
        <v>0</v>
      </c>
      <c r="F712" s="102">
        <v>70587.06</v>
      </c>
      <c r="G712" s="120" t="s">
        <v>254</v>
      </c>
    </row>
    <row r="713" spans="1:7" x14ac:dyDescent="0.2">
      <c r="A713" s="122" t="s">
        <v>834</v>
      </c>
      <c r="B713" s="102">
        <v>290</v>
      </c>
      <c r="C713" s="102" t="s">
        <v>254</v>
      </c>
      <c r="D713" s="102">
        <v>7911.2</v>
      </c>
      <c r="E713" s="102">
        <v>0</v>
      </c>
      <c r="F713" s="102">
        <v>8201.2000000000007</v>
      </c>
      <c r="G713" s="120" t="s">
        <v>254</v>
      </c>
    </row>
    <row r="714" spans="1:7" x14ac:dyDescent="0.2">
      <c r="A714" s="122" t="s">
        <v>835</v>
      </c>
      <c r="B714" s="102">
        <v>290</v>
      </c>
      <c r="C714" s="102" t="s">
        <v>254</v>
      </c>
      <c r="D714" s="102">
        <v>7911.2</v>
      </c>
      <c r="E714" s="102">
        <v>0</v>
      </c>
      <c r="F714" s="102">
        <v>8201.2000000000007</v>
      </c>
      <c r="G714" s="120" t="s">
        <v>254</v>
      </c>
    </row>
    <row r="715" spans="1:7" x14ac:dyDescent="0.2">
      <c r="A715" s="122" t="s">
        <v>691</v>
      </c>
      <c r="B715" s="102">
        <v>389060.59</v>
      </c>
      <c r="C715" s="102" t="s">
        <v>254</v>
      </c>
      <c r="D715" s="102">
        <v>135878.07999999999</v>
      </c>
      <c r="E715" s="102">
        <v>0</v>
      </c>
      <c r="F715" s="102">
        <v>524938.67000000004</v>
      </c>
      <c r="G715" s="120" t="s">
        <v>254</v>
      </c>
    </row>
    <row r="716" spans="1:7" x14ac:dyDescent="0.2">
      <c r="A716" s="122" t="s">
        <v>575</v>
      </c>
      <c r="B716" s="102">
        <v>389060.59</v>
      </c>
      <c r="C716" s="102" t="s">
        <v>254</v>
      </c>
      <c r="D716" s="102">
        <v>135878.07999999999</v>
      </c>
      <c r="E716" s="102">
        <v>0</v>
      </c>
      <c r="F716" s="102">
        <v>524938.67000000004</v>
      </c>
      <c r="G716" s="120" t="s">
        <v>254</v>
      </c>
    </row>
    <row r="717" spans="1:7" x14ac:dyDescent="0.2">
      <c r="A717" s="122" t="s">
        <v>576</v>
      </c>
      <c r="B717" s="102">
        <v>358028.76</v>
      </c>
      <c r="C717" s="102" t="s">
        <v>254</v>
      </c>
      <c r="D717" s="102">
        <v>127568.21</v>
      </c>
      <c r="E717" s="102">
        <v>0</v>
      </c>
      <c r="F717" s="102">
        <v>485596.97</v>
      </c>
      <c r="G717" s="120" t="s">
        <v>254</v>
      </c>
    </row>
    <row r="718" spans="1:7" x14ac:dyDescent="0.2">
      <c r="A718" s="122" t="s">
        <v>576</v>
      </c>
      <c r="B718" s="102">
        <v>31031.83</v>
      </c>
      <c r="C718" s="102" t="s">
        <v>254</v>
      </c>
      <c r="D718" s="102">
        <v>8309.8700000000008</v>
      </c>
      <c r="E718" s="102">
        <v>0</v>
      </c>
      <c r="F718" s="102">
        <v>39341.699999999997</v>
      </c>
      <c r="G718" s="120" t="s">
        <v>254</v>
      </c>
    </row>
    <row r="719" spans="1:7" x14ac:dyDescent="0.2">
      <c r="A719" s="122" t="s">
        <v>791</v>
      </c>
      <c r="B719" s="102">
        <v>15245.22</v>
      </c>
      <c r="C719" s="102" t="s">
        <v>254</v>
      </c>
      <c r="D719" s="102">
        <v>100984.89</v>
      </c>
      <c r="E719" s="102">
        <v>0</v>
      </c>
      <c r="F719" s="102">
        <v>116230.11</v>
      </c>
      <c r="G719" s="120" t="s">
        <v>254</v>
      </c>
    </row>
    <row r="720" spans="1:7" x14ac:dyDescent="0.2">
      <c r="A720" s="122" t="s">
        <v>913</v>
      </c>
      <c r="B720" s="102">
        <v>9720.7999999999993</v>
      </c>
      <c r="C720" s="102" t="s">
        <v>254</v>
      </c>
      <c r="D720" s="102">
        <v>95966.8</v>
      </c>
      <c r="E720" s="102">
        <v>0</v>
      </c>
      <c r="F720" s="102">
        <v>105687.6</v>
      </c>
      <c r="G720" s="120" t="s">
        <v>254</v>
      </c>
    </row>
    <row r="721" spans="1:7" x14ac:dyDescent="0.2">
      <c r="A721" s="122" t="s">
        <v>914</v>
      </c>
      <c r="B721" s="102">
        <v>9720.7999999999993</v>
      </c>
      <c r="C721" s="102" t="s">
        <v>254</v>
      </c>
      <c r="D721" s="102">
        <v>95966.8</v>
      </c>
      <c r="E721" s="102">
        <v>0</v>
      </c>
      <c r="F721" s="102">
        <v>105687.6</v>
      </c>
      <c r="G721" s="120" t="s">
        <v>254</v>
      </c>
    </row>
    <row r="722" spans="1:7" x14ac:dyDescent="0.2">
      <c r="A722" s="122" t="s">
        <v>836</v>
      </c>
      <c r="B722" s="102">
        <v>4026.16</v>
      </c>
      <c r="C722" s="102" t="s">
        <v>254</v>
      </c>
      <c r="D722" s="102">
        <v>708.02</v>
      </c>
      <c r="E722" s="102">
        <v>0</v>
      </c>
      <c r="F722" s="102">
        <v>4734.18</v>
      </c>
      <c r="G722" s="120" t="s">
        <v>254</v>
      </c>
    </row>
    <row r="723" spans="1:7" x14ac:dyDescent="0.2">
      <c r="A723" s="122" t="s">
        <v>837</v>
      </c>
      <c r="B723" s="102">
        <v>4026.16</v>
      </c>
      <c r="C723" s="102" t="s">
        <v>254</v>
      </c>
      <c r="D723" s="102">
        <v>708.02</v>
      </c>
      <c r="E723" s="102">
        <v>0</v>
      </c>
      <c r="F723" s="102">
        <v>4734.18</v>
      </c>
      <c r="G723" s="120" t="s">
        <v>254</v>
      </c>
    </row>
    <row r="724" spans="1:7" x14ac:dyDescent="0.2">
      <c r="A724" s="122" t="s">
        <v>792</v>
      </c>
      <c r="B724" s="102">
        <v>598</v>
      </c>
      <c r="C724" s="102" t="s">
        <v>254</v>
      </c>
      <c r="D724" s="102">
        <v>1560</v>
      </c>
      <c r="E724" s="102">
        <v>0</v>
      </c>
      <c r="F724" s="102">
        <v>2158</v>
      </c>
      <c r="G724" s="120" t="s">
        <v>254</v>
      </c>
    </row>
    <row r="725" spans="1:7" x14ac:dyDescent="0.2">
      <c r="A725" s="122" t="s">
        <v>793</v>
      </c>
      <c r="B725" s="102">
        <v>598</v>
      </c>
      <c r="C725" s="102" t="s">
        <v>254</v>
      </c>
      <c r="D725" s="102">
        <v>1560</v>
      </c>
      <c r="E725" s="102">
        <v>0</v>
      </c>
      <c r="F725" s="102">
        <v>2158</v>
      </c>
      <c r="G725" s="120" t="s">
        <v>254</v>
      </c>
    </row>
    <row r="726" spans="1:7" x14ac:dyDescent="0.2">
      <c r="A726" s="122" t="s">
        <v>838</v>
      </c>
      <c r="B726" s="102">
        <v>900.26</v>
      </c>
      <c r="C726" s="102" t="s">
        <v>254</v>
      </c>
      <c r="D726" s="102">
        <v>2750.07</v>
      </c>
      <c r="E726" s="102">
        <v>0</v>
      </c>
      <c r="F726" s="102">
        <v>3650.33</v>
      </c>
      <c r="G726" s="120" t="s">
        <v>254</v>
      </c>
    </row>
    <row r="727" spans="1:7" x14ac:dyDescent="0.2">
      <c r="A727" s="122" t="s">
        <v>839</v>
      </c>
      <c r="B727" s="102">
        <v>900.26</v>
      </c>
      <c r="C727" s="102" t="s">
        <v>254</v>
      </c>
      <c r="D727" s="102">
        <v>2750.07</v>
      </c>
      <c r="E727" s="102">
        <v>0</v>
      </c>
      <c r="F727" s="102">
        <v>3650.33</v>
      </c>
      <c r="G727" s="120" t="s">
        <v>254</v>
      </c>
    </row>
    <row r="728" spans="1:7" x14ac:dyDescent="0.2">
      <c r="A728" s="122" t="s">
        <v>692</v>
      </c>
      <c r="B728" s="102">
        <v>299375.77</v>
      </c>
      <c r="C728" s="102" t="s">
        <v>254</v>
      </c>
      <c r="D728" s="102">
        <v>28549.13</v>
      </c>
      <c r="E728" s="102">
        <v>0</v>
      </c>
      <c r="F728" s="102">
        <v>327924.90000000002</v>
      </c>
      <c r="G728" s="120" t="s">
        <v>254</v>
      </c>
    </row>
    <row r="729" spans="1:7" x14ac:dyDescent="0.2">
      <c r="A729" s="122" t="s">
        <v>577</v>
      </c>
      <c r="B729" s="102">
        <v>69200.100000000006</v>
      </c>
      <c r="C729" s="102" t="s">
        <v>254</v>
      </c>
      <c r="D729" s="102">
        <v>17560.88</v>
      </c>
      <c r="E729" s="102">
        <v>0</v>
      </c>
      <c r="F729" s="102">
        <v>86760.98</v>
      </c>
      <c r="G729" s="120" t="s">
        <v>254</v>
      </c>
    </row>
    <row r="730" spans="1:7" x14ac:dyDescent="0.2">
      <c r="A730" s="122" t="s">
        <v>578</v>
      </c>
      <c r="B730" s="102">
        <v>33254.019999999997</v>
      </c>
      <c r="C730" s="102" t="s">
        <v>254</v>
      </c>
      <c r="D730" s="102">
        <v>17560.88</v>
      </c>
      <c r="E730" s="102">
        <v>0</v>
      </c>
      <c r="F730" s="102">
        <v>50814.9</v>
      </c>
      <c r="G730" s="120" t="s">
        <v>254</v>
      </c>
    </row>
    <row r="731" spans="1:7" x14ac:dyDescent="0.2">
      <c r="A731" s="122" t="s">
        <v>578</v>
      </c>
      <c r="B731" s="102">
        <v>35946.080000000002</v>
      </c>
      <c r="C731" s="102" t="s">
        <v>254</v>
      </c>
      <c r="D731" s="102">
        <v>0</v>
      </c>
      <c r="E731" s="102">
        <v>0</v>
      </c>
      <c r="F731" s="102">
        <v>35946.080000000002</v>
      </c>
      <c r="G731" s="120" t="s">
        <v>254</v>
      </c>
    </row>
    <row r="732" spans="1:7" x14ac:dyDescent="0.2">
      <c r="A732" s="122" t="s">
        <v>579</v>
      </c>
      <c r="B732" s="102">
        <v>24795.58</v>
      </c>
      <c r="C732" s="102" t="s">
        <v>254</v>
      </c>
      <c r="D732" s="102">
        <v>1414.11</v>
      </c>
      <c r="E732" s="102">
        <v>0</v>
      </c>
      <c r="F732" s="102">
        <v>26209.69</v>
      </c>
      <c r="G732" s="120" t="s">
        <v>254</v>
      </c>
    </row>
    <row r="733" spans="1:7" x14ac:dyDescent="0.2">
      <c r="A733" s="122" t="s">
        <v>580</v>
      </c>
      <c r="B733" s="102">
        <v>1278.5</v>
      </c>
      <c r="C733" s="102" t="s">
        <v>254</v>
      </c>
      <c r="D733" s="102">
        <v>0</v>
      </c>
      <c r="E733" s="102">
        <v>0</v>
      </c>
      <c r="F733" s="102">
        <v>1278.5</v>
      </c>
      <c r="G733" s="120" t="s">
        <v>254</v>
      </c>
    </row>
    <row r="734" spans="1:7" x14ac:dyDescent="0.2">
      <c r="A734" s="122" t="s">
        <v>580</v>
      </c>
      <c r="B734" s="102">
        <v>23517.08</v>
      </c>
      <c r="C734" s="102" t="s">
        <v>254</v>
      </c>
      <c r="D734" s="102">
        <v>1414.11</v>
      </c>
      <c r="E734" s="102">
        <v>0</v>
      </c>
      <c r="F734" s="102">
        <v>24931.19</v>
      </c>
      <c r="G734" s="120" t="s">
        <v>254</v>
      </c>
    </row>
    <row r="735" spans="1:7" x14ac:dyDescent="0.2">
      <c r="A735" s="122" t="s">
        <v>581</v>
      </c>
      <c r="B735" s="102">
        <v>198321.8</v>
      </c>
      <c r="C735" s="102" t="s">
        <v>254</v>
      </c>
      <c r="D735" s="102">
        <v>9574.14</v>
      </c>
      <c r="E735" s="102">
        <v>0</v>
      </c>
      <c r="F735" s="102">
        <v>207895.94</v>
      </c>
      <c r="G735" s="120" t="s">
        <v>254</v>
      </c>
    </row>
    <row r="736" spans="1:7" x14ac:dyDescent="0.2">
      <c r="A736" s="122" t="s">
        <v>582</v>
      </c>
      <c r="B736" s="102">
        <v>177839.74</v>
      </c>
      <c r="C736" s="102" t="s">
        <v>254</v>
      </c>
      <c r="D736" s="102">
        <v>0</v>
      </c>
      <c r="E736" s="102">
        <v>0</v>
      </c>
      <c r="F736" s="102">
        <v>177839.74</v>
      </c>
      <c r="G736" s="120" t="s">
        <v>254</v>
      </c>
    </row>
    <row r="737" spans="1:7" x14ac:dyDescent="0.2">
      <c r="A737" s="122" t="s">
        <v>582</v>
      </c>
      <c r="B737" s="102">
        <v>20482.060000000001</v>
      </c>
      <c r="C737" s="102" t="s">
        <v>254</v>
      </c>
      <c r="D737" s="102">
        <v>6573.14</v>
      </c>
      <c r="E737" s="102">
        <v>0</v>
      </c>
      <c r="F737" s="102">
        <v>27055.200000000001</v>
      </c>
      <c r="G737" s="120" t="s">
        <v>254</v>
      </c>
    </row>
    <row r="738" spans="1:7" x14ac:dyDescent="0.2">
      <c r="A738" s="122" t="s">
        <v>582</v>
      </c>
      <c r="B738" s="102">
        <v>0</v>
      </c>
      <c r="C738" s="102" t="s">
        <v>254</v>
      </c>
      <c r="D738" s="102">
        <v>3001</v>
      </c>
      <c r="E738" s="102">
        <v>0</v>
      </c>
      <c r="F738" s="102">
        <v>3001</v>
      </c>
      <c r="G738" s="120" t="s">
        <v>254</v>
      </c>
    </row>
    <row r="739" spans="1:7" x14ac:dyDescent="0.2">
      <c r="A739" s="122" t="s">
        <v>583</v>
      </c>
      <c r="B739" s="102">
        <v>7058.29</v>
      </c>
      <c r="C739" s="102" t="s">
        <v>254</v>
      </c>
      <c r="D739" s="102">
        <v>0</v>
      </c>
      <c r="E739" s="102">
        <v>0</v>
      </c>
      <c r="F739" s="102">
        <v>7058.29</v>
      </c>
      <c r="G739" s="120" t="s">
        <v>254</v>
      </c>
    </row>
    <row r="740" spans="1:7" x14ac:dyDescent="0.2">
      <c r="A740" s="122" t="s">
        <v>584</v>
      </c>
      <c r="B740" s="102">
        <v>7058.29</v>
      </c>
      <c r="C740" s="102" t="s">
        <v>254</v>
      </c>
      <c r="D740" s="102">
        <v>0</v>
      </c>
      <c r="E740" s="102">
        <v>0</v>
      </c>
      <c r="F740" s="102">
        <v>7058.29</v>
      </c>
      <c r="G740" s="120" t="s">
        <v>254</v>
      </c>
    </row>
    <row r="741" spans="1:7" x14ac:dyDescent="0.2">
      <c r="A741" s="122" t="s">
        <v>193</v>
      </c>
      <c r="B741" s="102">
        <v>9109672.1699999999</v>
      </c>
      <c r="C741" s="102" t="s">
        <v>254</v>
      </c>
      <c r="D741" s="102">
        <v>2734434.7</v>
      </c>
      <c r="E741" s="102">
        <v>661.2</v>
      </c>
      <c r="F741" s="102">
        <v>11843445.67</v>
      </c>
      <c r="G741" s="120" t="s">
        <v>254</v>
      </c>
    </row>
    <row r="742" spans="1:7" x14ac:dyDescent="0.2">
      <c r="A742" s="122" t="s">
        <v>840</v>
      </c>
      <c r="B742" s="102">
        <v>1088393.67</v>
      </c>
      <c r="C742" s="102" t="s">
        <v>254</v>
      </c>
      <c r="D742" s="102">
        <v>223671.89</v>
      </c>
      <c r="E742" s="102">
        <v>0</v>
      </c>
      <c r="F742" s="102">
        <v>1312065.56</v>
      </c>
      <c r="G742" s="120" t="s">
        <v>254</v>
      </c>
    </row>
    <row r="743" spans="1:7" x14ac:dyDescent="0.2">
      <c r="A743" s="122" t="s">
        <v>585</v>
      </c>
      <c r="B743" s="102">
        <v>458986</v>
      </c>
      <c r="C743" s="102" t="s">
        <v>254</v>
      </c>
      <c r="D743" s="102">
        <v>96097</v>
      </c>
      <c r="E743" s="102">
        <v>0</v>
      </c>
      <c r="F743" s="102">
        <v>555083</v>
      </c>
      <c r="G743" s="120" t="s">
        <v>254</v>
      </c>
    </row>
    <row r="744" spans="1:7" x14ac:dyDescent="0.2">
      <c r="A744" s="122" t="s">
        <v>586</v>
      </c>
      <c r="B744" s="102">
        <v>458986</v>
      </c>
      <c r="C744" s="102" t="s">
        <v>254</v>
      </c>
      <c r="D744" s="102">
        <v>93230</v>
      </c>
      <c r="E744" s="102">
        <v>0</v>
      </c>
      <c r="F744" s="102">
        <v>552216</v>
      </c>
      <c r="G744" s="120" t="s">
        <v>254</v>
      </c>
    </row>
    <row r="745" spans="1:7" x14ac:dyDescent="0.2">
      <c r="A745" s="122" t="s">
        <v>586</v>
      </c>
      <c r="B745" s="102">
        <v>0</v>
      </c>
      <c r="C745" s="102" t="s">
        <v>254</v>
      </c>
      <c r="D745" s="102">
        <v>2867</v>
      </c>
      <c r="E745" s="102">
        <v>0</v>
      </c>
      <c r="F745" s="102">
        <v>2867</v>
      </c>
      <c r="G745" s="120" t="s">
        <v>254</v>
      </c>
    </row>
    <row r="746" spans="1:7" x14ac:dyDescent="0.2">
      <c r="A746" s="122" t="s">
        <v>587</v>
      </c>
      <c r="B746" s="102">
        <v>262898.59999999998</v>
      </c>
      <c r="C746" s="102" t="s">
        <v>254</v>
      </c>
      <c r="D746" s="102">
        <v>45546.6</v>
      </c>
      <c r="E746" s="102">
        <v>0</v>
      </c>
      <c r="F746" s="102">
        <v>308445.2</v>
      </c>
      <c r="G746" s="120" t="s">
        <v>254</v>
      </c>
    </row>
    <row r="747" spans="1:7" x14ac:dyDescent="0.2">
      <c r="A747" s="122" t="s">
        <v>588</v>
      </c>
      <c r="B747" s="102">
        <v>262898.59999999998</v>
      </c>
      <c r="C747" s="102" t="s">
        <v>254</v>
      </c>
      <c r="D747" s="102">
        <v>45546.6</v>
      </c>
      <c r="E747" s="102">
        <v>0</v>
      </c>
      <c r="F747" s="102">
        <v>308445.2</v>
      </c>
      <c r="G747" s="120" t="s">
        <v>254</v>
      </c>
    </row>
    <row r="748" spans="1:7" x14ac:dyDescent="0.2">
      <c r="A748" s="122" t="s">
        <v>589</v>
      </c>
      <c r="B748" s="102">
        <v>319189</v>
      </c>
      <c r="C748" s="102" t="s">
        <v>254</v>
      </c>
      <c r="D748" s="102">
        <v>63445</v>
      </c>
      <c r="E748" s="102">
        <v>0</v>
      </c>
      <c r="F748" s="102">
        <v>382634</v>
      </c>
      <c r="G748" s="120" t="s">
        <v>254</v>
      </c>
    </row>
    <row r="749" spans="1:7" x14ac:dyDescent="0.2">
      <c r="A749" s="122" t="s">
        <v>590</v>
      </c>
      <c r="B749" s="102">
        <v>310</v>
      </c>
      <c r="C749" s="102" t="s">
        <v>254</v>
      </c>
      <c r="D749" s="102">
        <v>0</v>
      </c>
      <c r="E749" s="102">
        <v>0</v>
      </c>
      <c r="F749" s="102">
        <v>310</v>
      </c>
      <c r="G749" s="120" t="s">
        <v>254</v>
      </c>
    </row>
    <row r="750" spans="1:7" x14ac:dyDescent="0.2">
      <c r="A750" s="122" t="s">
        <v>590</v>
      </c>
      <c r="B750" s="102">
        <v>318879</v>
      </c>
      <c r="C750" s="102" t="s">
        <v>254</v>
      </c>
      <c r="D750" s="102">
        <v>63445</v>
      </c>
      <c r="E750" s="102">
        <v>0</v>
      </c>
      <c r="F750" s="102">
        <v>382324</v>
      </c>
      <c r="G750" s="120" t="s">
        <v>254</v>
      </c>
    </row>
    <row r="751" spans="1:7" x14ac:dyDescent="0.2">
      <c r="A751" s="122" t="s">
        <v>591</v>
      </c>
      <c r="B751" s="102">
        <v>25263.98</v>
      </c>
      <c r="C751" s="102" t="s">
        <v>254</v>
      </c>
      <c r="D751" s="102">
        <v>7734.42</v>
      </c>
      <c r="E751" s="102">
        <v>0</v>
      </c>
      <c r="F751" s="102">
        <v>32998.400000000001</v>
      </c>
      <c r="G751" s="120" t="s">
        <v>254</v>
      </c>
    </row>
    <row r="752" spans="1:7" x14ac:dyDescent="0.2">
      <c r="A752" s="122" t="s">
        <v>592</v>
      </c>
      <c r="B752" s="102">
        <v>25263.98</v>
      </c>
      <c r="C752" s="102" t="s">
        <v>254</v>
      </c>
      <c r="D752" s="102">
        <v>7734.42</v>
      </c>
      <c r="E752" s="102">
        <v>0</v>
      </c>
      <c r="F752" s="102">
        <v>32998.400000000001</v>
      </c>
      <c r="G752" s="120" t="s">
        <v>254</v>
      </c>
    </row>
    <row r="753" spans="1:7" x14ac:dyDescent="0.2">
      <c r="A753" s="122" t="s">
        <v>915</v>
      </c>
      <c r="B753" s="102">
        <v>12358</v>
      </c>
      <c r="C753" s="102" t="s">
        <v>254</v>
      </c>
      <c r="D753" s="102">
        <v>3022</v>
      </c>
      <c r="E753" s="102">
        <v>0</v>
      </c>
      <c r="F753" s="102">
        <v>15380</v>
      </c>
      <c r="G753" s="120" t="s">
        <v>254</v>
      </c>
    </row>
    <row r="754" spans="1:7" x14ac:dyDescent="0.2">
      <c r="A754" s="122" t="s">
        <v>916</v>
      </c>
      <c r="B754" s="102">
        <v>12358</v>
      </c>
      <c r="C754" s="102" t="s">
        <v>254</v>
      </c>
      <c r="D754" s="102">
        <v>3022</v>
      </c>
      <c r="E754" s="102">
        <v>0</v>
      </c>
      <c r="F754" s="102">
        <v>15380</v>
      </c>
      <c r="G754" s="120" t="s">
        <v>254</v>
      </c>
    </row>
    <row r="755" spans="1:7" x14ac:dyDescent="0.2">
      <c r="A755" s="122" t="s">
        <v>742</v>
      </c>
      <c r="B755" s="102">
        <v>9698.09</v>
      </c>
      <c r="C755" s="102" t="s">
        <v>254</v>
      </c>
      <c r="D755" s="102">
        <v>7826.87</v>
      </c>
      <c r="E755" s="102">
        <v>0</v>
      </c>
      <c r="F755" s="102">
        <v>17524.96</v>
      </c>
      <c r="G755" s="120" t="s">
        <v>254</v>
      </c>
    </row>
    <row r="756" spans="1:7" x14ac:dyDescent="0.2">
      <c r="A756" s="122" t="s">
        <v>743</v>
      </c>
      <c r="B756" s="102">
        <v>1047.26</v>
      </c>
      <c r="C756" s="102" t="s">
        <v>254</v>
      </c>
      <c r="D756" s="102">
        <v>0</v>
      </c>
      <c r="E756" s="102">
        <v>0</v>
      </c>
      <c r="F756" s="102">
        <v>1047.26</v>
      </c>
      <c r="G756" s="120" t="s">
        <v>254</v>
      </c>
    </row>
    <row r="757" spans="1:7" x14ac:dyDescent="0.2">
      <c r="A757" s="122" t="s">
        <v>743</v>
      </c>
      <c r="B757" s="102">
        <v>8650.83</v>
      </c>
      <c r="C757" s="102" t="s">
        <v>254</v>
      </c>
      <c r="D757" s="102">
        <v>7826.87</v>
      </c>
      <c r="E757" s="102">
        <v>0</v>
      </c>
      <c r="F757" s="102">
        <v>16477.7</v>
      </c>
      <c r="G757" s="120" t="s">
        <v>254</v>
      </c>
    </row>
    <row r="758" spans="1:7" x14ac:dyDescent="0.2">
      <c r="A758" s="122" t="s">
        <v>794</v>
      </c>
      <c r="B758" s="102">
        <v>476337.63</v>
      </c>
      <c r="C758" s="102" t="s">
        <v>254</v>
      </c>
      <c r="D758" s="102">
        <v>251633.08</v>
      </c>
      <c r="E758" s="102">
        <v>0</v>
      </c>
      <c r="F758" s="102">
        <v>727970.71</v>
      </c>
      <c r="G758" s="120" t="s">
        <v>254</v>
      </c>
    </row>
    <row r="759" spans="1:7" x14ac:dyDescent="0.2">
      <c r="A759" s="122" t="s">
        <v>795</v>
      </c>
      <c r="B759" s="102">
        <v>928</v>
      </c>
      <c r="C759" s="102" t="s">
        <v>254</v>
      </c>
      <c r="D759" s="102">
        <v>0</v>
      </c>
      <c r="E759" s="102">
        <v>0</v>
      </c>
      <c r="F759" s="102">
        <v>928</v>
      </c>
      <c r="G759" s="120" t="s">
        <v>254</v>
      </c>
    </row>
    <row r="760" spans="1:7" x14ac:dyDescent="0.2">
      <c r="A760" s="122" t="s">
        <v>796</v>
      </c>
      <c r="B760" s="102">
        <v>928</v>
      </c>
      <c r="C760" s="102" t="s">
        <v>254</v>
      </c>
      <c r="D760" s="102">
        <v>0</v>
      </c>
      <c r="E760" s="102">
        <v>0</v>
      </c>
      <c r="F760" s="102">
        <v>928</v>
      </c>
      <c r="G760" s="120" t="s">
        <v>254</v>
      </c>
    </row>
    <row r="761" spans="1:7" x14ac:dyDescent="0.2">
      <c r="A761" s="122" t="s">
        <v>797</v>
      </c>
      <c r="B761" s="102">
        <v>8326.48</v>
      </c>
      <c r="C761" s="102" t="s">
        <v>254</v>
      </c>
      <c r="D761" s="102">
        <v>16240</v>
      </c>
      <c r="E761" s="102">
        <v>0</v>
      </c>
      <c r="F761" s="102">
        <v>24566.48</v>
      </c>
      <c r="G761" s="120" t="s">
        <v>254</v>
      </c>
    </row>
    <row r="762" spans="1:7" x14ac:dyDescent="0.2">
      <c r="A762" s="122" t="s">
        <v>798</v>
      </c>
      <c r="B762" s="102">
        <v>8326.48</v>
      </c>
      <c r="C762" s="102" t="s">
        <v>254</v>
      </c>
      <c r="D762" s="102">
        <v>16240</v>
      </c>
      <c r="E762" s="102">
        <v>0</v>
      </c>
      <c r="F762" s="102">
        <v>24566.48</v>
      </c>
      <c r="G762" s="120" t="s">
        <v>254</v>
      </c>
    </row>
    <row r="763" spans="1:7" x14ac:dyDescent="0.2">
      <c r="A763" s="122" t="s">
        <v>799</v>
      </c>
      <c r="B763" s="102">
        <v>79583.990000000005</v>
      </c>
      <c r="C763" s="102" t="s">
        <v>254</v>
      </c>
      <c r="D763" s="102">
        <v>31732</v>
      </c>
      <c r="E763" s="102">
        <v>0</v>
      </c>
      <c r="F763" s="102">
        <v>111315.99</v>
      </c>
      <c r="G763" s="120" t="s">
        <v>254</v>
      </c>
    </row>
    <row r="764" spans="1:7" x14ac:dyDescent="0.2">
      <c r="A764" s="122" t="s">
        <v>800</v>
      </c>
      <c r="B764" s="102">
        <v>79583.990000000005</v>
      </c>
      <c r="C764" s="102" t="s">
        <v>254</v>
      </c>
      <c r="D764" s="102">
        <v>31732</v>
      </c>
      <c r="E764" s="102">
        <v>0</v>
      </c>
      <c r="F764" s="102">
        <v>111315.99</v>
      </c>
      <c r="G764" s="120" t="s">
        <v>254</v>
      </c>
    </row>
    <row r="765" spans="1:7" x14ac:dyDescent="0.2">
      <c r="A765" s="122" t="s">
        <v>841</v>
      </c>
      <c r="B765" s="102">
        <v>2000.04</v>
      </c>
      <c r="C765" s="102" t="s">
        <v>254</v>
      </c>
      <c r="D765" s="102">
        <v>55680</v>
      </c>
      <c r="E765" s="102">
        <v>0</v>
      </c>
      <c r="F765" s="102">
        <v>57680.04</v>
      </c>
      <c r="G765" s="120" t="s">
        <v>254</v>
      </c>
    </row>
    <row r="766" spans="1:7" x14ac:dyDescent="0.2">
      <c r="A766" s="122" t="s">
        <v>842</v>
      </c>
      <c r="B766" s="102">
        <v>2000.04</v>
      </c>
      <c r="C766" s="102" t="s">
        <v>254</v>
      </c>
      <c r="D766" s="102">
        <v>55680</v>
      </c>
      <c r="E766" s="102">
        <v>0</v>
      </c>
      <c r="F766" s="102">
        <v>57680.04</v>
      </c>
      <c r="G766" s="120" t="s">
        <v>254</v>
      </c>
    </row>
    <row r="767" spans="1:7" x14ac:dyDescent="0.2">
      <c r="A767" s="122" t="s">
        <v>843</v>
      </c>
      <c r="B767" s="102">
        <v>385499.12</v>
      </c>
      <c r="C767" s="102" t="s">
        <v>254</v>
      </c>
      <c r="D767" s="102">
        <v>147981.07999999999</v>
      </c>
      <c r="E767" s="102">
        <v>0</v>
      </c>
      <c r="F767" s="102">
        <v>533480.19999999995</v>
      </c>
      <c r="G767" s="120" t="s">
        <v>254</v>
      </c>
    </row>
    <row r="768" spans="1:7" x14ac:dyDescent="0.2">
      <c r="A768" s="122" t="s">
        <v>844</v>
      </c>
      <c r="B768" s="102">
        <v>208499.12</v>
      </c>
      <c r="C768" s="102" t="s">
        <v>254</v>
      </c>
      <c r="D768" s="102">
        <v>88481.08</v>
      </c>
      <c r="E768" s="102">
        <v>0</v>
      </c>
      <c r="F768" s="102">
        <v>296980.2</v>
      </c>
      <c r="G768" s="120" t="s">
        <v>254</v>
      </c>
    </row>
    <row r="769" spans="1:7" x14ac:dyDescent="0.2">
      <c r="A769" s="122" t="s">
        <v>844</v>
      </c>
      <c r="B769" s="102">
        <v>177000</v>
      </c>
      <c r="C769" s="102" t="s">
        <v>254</v>
      </c>
      <c r="D769" s="102">
        <v>59500</v>
      </c>
      <c r="E769" s="102">
        <v>0</v>
      </c>
      <c r="F769" s="102">
        <v>236500</v>
      </c>
      <c r="G769" s="120" t="s">
        <v>254</v>
      </c>
    </row>
    <row r="770" spans="1:7" x14ac:dyDescent="0.2">
      <c r="A770" s="122" t="s">
        <v>693</v>
      </c>
      <c r="B770" s="102">
        <v>4436458.84</v>
      </c>
      <c r="C770" s="102" t="s">
        <v>254</v>
      </c>
      <c r="D770" s="102">
        <v>1418335.54</v>
      </c>
      <c r="E770" s="102">
        <v>0</v>
      </c>
      <c r="F770" s="102">
        <v>5854794.3799999999</v>
      </c>
      <c r="G770" s="120" t="s">
        <v>254</v>
      </c>
    </row>
    <row r="771" spans="1:7" x14ac:dyDescent="0.2">
      <c r="A771" s="122" t="s">
        <v>845</v>
      </c>
      <c r="B771" s="102">
        <v>91400.15</v>
      </c>
      <c r="C771" s="102" t="s">
        <v>254</v>
      </c>
      <c r="D771" s="102">
        <v>0</v>
      </c>
      <c r="E771" s="102">
        <v>0</v>
      </c>
      <c r="F771" s="102">
        <v>91400.15</v>
      </c>
      <c r="G771" s="120" t="s">
        <v>254</v>
      </c>
    </row>
    <row r="772" spans="1:7" x14ac:dyDescent="0.2">
      <c r="A772" s="122" t="s">
        <v>846</v>
      </c>
      <c r="B772" s="102">
        <v>91400.15</v>
      </c>
      <c r="C772" s="102" t="s">
        <v>254</v>
      </c>
      <c r="D772" s="102">
        <v>0</v>
      </c>
      <c r="E772" s="102">
        <v>0</v>
      </c>
      <c r="F772" s="102">
        <v>91400.15</v>
      </c>
      <c r="G772" s="120" t="s">
        <v>254</v>
      </c>
    </row>
    <row r="773" spans="1:7" x14ac:dyDescent="0.2">
      <c r="A773" s="122" t="s">
        <v>847</v>
      </c>
      <c r="B773" s="102">
        <v>12006</v>
      </c>
      <c r="C773" s="102" t="s">
        <v>254</v>
      </c>
      <c r="D773" s="102">
        <v>0</v>
      </c>
      <c r="E773" s="102">
        <v>0</v>
      </c>
      <c r="F773" s="102">
        <v>12006</v>
      </c>
      <c r="G773" s="120" t="s">
        <v>254</v>
      </c>
    </row>
    <row r="774" spans="1:7" x14ac:dyDescent="0.2">
      <c r="A774" s="122" t="s">
        <v>848</v>
      </c>
      <c r="B774" s="102">
        <v>12006</v>
      </c>
      <c r="C774" s="102" t="s">
        <v>254</v>
      </c>
      <c r="D774" s="102">
        <v>0</v>
      </c>
      <c r="E774" s="102">
        <v>0</v>
      </c>
      <c r="F774" s="102">
        <v>12006</v>
      </c>
      <c r="G774" s="120" t="s">
        <v>254</v>
      </c>
    </row>
    <row r="775" spans="1:7" x14ac:dyDescent="0.2">
      <c r="A775" s="122" t="s">
        <v>593</v>
      </c>
      <c r="B775" s="102">
        <v>3773768.81</v>
      </c>
      <c r="C775" s="102" t="s">
        <v>254</v>
      </c>
      <c r="D775" s="102">
        <v>1204730.7</v>
      </c>
      <c r="E775" s="102">
        <v>0</v>
      </c>
      <c r="F775" s="102">
        <v>4978499.51</v>
      </c>
      <c r="G775" s="120" t="s">
        <v>254</v>
      </c>
    </row>
    <row r="776" spans="1:7" x14ac:dyDescent="0.2">
      <c r="A776" s="122" t="s">
        <v>594</v>
      </c>
      <c r="B776" s="102">
        <v>42624.34</v>
      </c>
      <c r="C776" s="102" t="s">
        <v>254</v>
      </c>
      <c r="D776" s="102">
        <v>0</v>
      </c>
      <c r="E776" s="102">
        <v>0</v>
      </c>
      <c r="F776" s="102">
        <v>42624.34</v>
      </c>
      <c r="G776" s="120" t="s">
        <v>254</v>
      </c>
    </row>
    <row r="777" spans="1:7" x14ac:dyDescent="0.2">
      <c r="A777" s="122" t="s">
        <v>594</v>
      </c>
      <c r="B777" s="102">
        <v>3717688.47</v>
      </c>
      <c r="C777" s="102" t="s">
        <v>254</v>
      </c>
      <c r="D777" s="102">
        <v>1134730.7</v>
      </c>
      <c r="E777" s="102">
        <v>0</v>
      </c>
      <c r="F777" s="102">
        <v>4852419.17</v>
      </c>
      <c r="G777" s="120" t="s">
        <v>254</v>
      </c>
    </row>
    <row r="778" spans="1:7" x14ac:dyDescent="0.2">
      <c r="A778" s="122" t="s">
        <v>594</v>
      </c>
      <c r="B778" s="102">
        <v>13456</v>
      </c>
      <c r="C778" s="102" t="s">
        <v>254</v>
      </c>
      <c r="D778" s="102">
        <v>70000</v>
      </c>
      <c r="E778" s="102">
        <v>0</v>
      </c>
      <c r="F778" s="102">
        <v>83456</v>
      </c>
      <c r="G778" s="120" t="s">
        <v>254</v>
      </c>
    </row>
    <row r="779" spans="1:7" x14ac:dyDescent="0.2">
      <c r="A779" s="122" t="s">
        <v>595</v>
      </c>
      <c r="B779" s="102">
        <v>12115.04</v>
      </c>
      <c r="C779" s="102" t="s">
        <v>254</v>
      </c>
      <c r="D779" s="102">
        <v>1044</v>
      </c>
      <c r="E779" s="102">
        <v>0</v>
      </c>
      <c r="F779" s="102">
        <v>13159.04</v>
      </c>
      <c r="G779" s="120" t="s">
        <v>254</v>
      </c>
    </row>
    <row r="780" spans="1:7" x14ac:dyDescent="0.2">
      <c r="A780" s="122" t="s">
        <v>596</v>
      </c>
      <c r="B780" s="102">
        <v>12115.04</v>
      </c>
      <c r="C780" s="102" t="s">
        <v>254</v>
      </c>
      <c r="D780" s="102">
        <v>1044</v>
      </c>
      <c r="E780" s="102">
        <v>0</v>
      </c>
      <c r="F780" s="102">
        <v>13159.04</v>
      </c>
      <c r="G780" s="120" t="s">
        <v>254</v>
      </c>
    </row>
    <row r="781" spans="1:7" x14ac:dyDescent="0.2">
      <c r="A781" s="122" t="s">
        <v>744</v>
      </c>
      <c r="B781" s="102">
        <v>69299.850000000006</v>
      </c>
      <c r="C781" s="102" t="s">
        <v>254</v>
      </c>
      <c r="D781" s="102">
        <v>55000</v>
      </c>
      <c r="E781" s="102">
        <v>0</v>
      </c>
      <c r="F781" s="102">
        <v>124299.85</v>
      </c>
      <c r="G781" s="120" t="s">
        <v>254</v>
      </c>
    </row>
    <row r="782" spans="1:7" x14ac:dyDescent="0.2">
      <c r="A782" s="122" t="s">
        <v>745</v>
      </c>
      <c r="B782" s="102">
        <v>1299.8499999999999</v>
      </c>
      <c r="C782" s="102" t="s">
        <v>254</v>
      </c>
      <c r="D782" s="102">
        <v>5000</v>
      </c>
      <c r="E782" s="102">
        <v>0</v>
      </c>
      <c r="F782" s="102">
        <v>6299.85</v>
      </c>
      <c r="G782" s="120" t="s">
        <v>254</v>
      </c>
    </row>
    <row r="783" spans="1:7" x14ac:dyDescent="0.2">
      <c r="A783" s="122" t="s">
        <v>745</v>
      </c>
      <c r="B783" s="102">
        <v>68000</v>
      </c>
      <c r="C783" s="102" t="s">
        <v>254</v>
      </c>
      <c r="D783" s="102">
        <v>50000</v>
      </c>
      <c r="E783" s="102">
        <v>0</v>
      </c>
      <c r="F783" s="102">
        <v>118000</v>
      </c>
      <c r="G783" s="120" t="s">
        <v>254</v>
      </c>
    </row>
    <row r="784" spans="1:7" x14ac:dyDescent="0.2">
      <c r="A784" s="122" t="s">
        <v>1067</v>
      </c>
      <c r="B784" s="102">
        <v>0</v>
      </c>
      <c r="C784" s="102" t="s">
        <v>254</v>
      </c>
      <c r="D784" s="102">
        <v>6380</v>
      </c>
      <c r="E784" s="102">
        <v>0</v>
      </c>
      <c r="F784" s="102">
        <v>6380</v>
      </c>
      <c r="G784" s="120" t="s">
        <v>254</v>
      </c>
    </row>
    <row r="785" spans="1:7" x14ac:dyDescent="0.2">
      <c r="A785" s="122" t="s">
        <v>1068</v>
      </c>
      <c r="B785" s="102">
        <v>0</v>
      </c>
      <c r="C785" s="102" t="s">
        <v>254</v>
      </c>
      <c r="D785" s="102">
        <v>6380</v>
      </c>
      <c r="E785" s="102">
        <v>0</v>
      </c>
      <c r="F785" s="102">
        <v>6380</v>
      </c>
      <c r="G785" s="120" t="s">
        <v>254</v>
      </c>
    </row>
    <row r="786" spans="1:7" x14ac:dyDescent="0.2">
      <c r="A786" s="122" t="s">
        <v>597</v>
      </c>
      <c r="B786" s="102">
        <v>105989.45</v>
      </c>
      <c r="C786" s="102" t="s">
        <v>254</v>
      </c>
      <c r="D786" s="102">
        <v>30140.639999999999</v>
      </c>
      <c r="E786" s="102">
        <v>0</v>
      </c>
      <c r="F786" s="102">
        <v>136130.09</v>
      </c>
      <c r="G786" s="120" t="s">
        <v>254</v>
      </c>
    </row>
    <row r="787" spans="1:7" x14ac:dyDescent="0.2">
      <c r="A787" s="122" t="s">
        <v>598</v>
      </c>
      <c r="B787" s="102">
        <v>1500</v>
      </c>
      <c r="C787" s="102" t="s">
        <v>254</v>
      </c>
      <c r="D787" s="102">
        <v>0</v>
      </c>
      <c r="E787" s="102">
        <v>0</v>
      </c>
      <c r="F787" s="102">
        <v>1500</v>
      </c>
      <c r="G787" s="120" t="s">
        <v>254</v>
      </c>
    </row>
    <row r="788" spans="1:7" x14ac:dyDescent="0.2">
      <c r="A788" s="122" t="s">
        <v>598</v>
      </c>
      <c r="B788" s="102">
        <v>104489.45</v>
      </c>
      <c r="C788" s="102" t="s">
        <v>254</v>
      </c>
      <c r="D788" s="102">
        <v>30140.639999999999</v>
      </c>
      <c r="E788" s="102">
        <v>0</v>
      </c>
      <c r="F788" s="102">
        <v>134630.09</v>
      </c>
      <c r="G788" s="120" t="s">
        <v>254</v>
      </c>
    </row>
    <row r="789" spans="1:7" x14ac:dyDescent="0.2">
      <c r="A789" s="122" t="s">
        <v>599</v>
      </c>
      <c r="B789" s="102">
        <v>362132.74</v>
      </c>
      <c r="C789" s="102" t="s">
        <v>254</v>
      </c>
      <c r="D789" s="102">
        <v>117293.4</v>
      </c>
      <c r="E789" s="102">
        <v>0</v>
      </c>
      <c r="F789" s="102">
        <v>479426.14</v>
      </c>
      <c r="G789" s="120" t="s">
        <v>254</v>
      </c>
    </row>
    <row r="790" spans="1:7" x14ac:dyDescent="0.2">
      <c r="A790" s="122" t="s">
        <v>600</v>
      </c>
      <c r="B790" s="102">
        <v>362132.74</v>
      </c>
      <c r="C790" s="102" t="s">
        <v>254</v>
      </c>
      <c r="D790" s="102">
        <v>117293.4</v>
      </c>
      <c r="E790" s="102">
        <v>0</v>
      </c>
      <c r="F790" s="102">
        <v>479426.14</v>
      </c>
      <c r="G790" s="120" t="s">
        <v>254</v>
      </c>
    </row>
    <row r="791" spans="1:7" x14ac:dyDescent="0.2">
      <c r="A791" s="122" t="s">
        <v>849</v>
      </c>
      <c r="B791" s="102">
        <v>9746.7999999999993</v>
      </c>
      <c r="C791" s="102" t="s">
        <v>254</v>
      </c>
      <c r="D791" s="102">
        <v>3746.8</v>
      </c>
      <c r="E791" s="102">
        <v>0</v>
      </c>
      <c r="F791" s="102">
        <v>13493.6</v>
      </c>
      <c r="G791" s="120" t="s">
        <v>254</v>
      </c>
    </row>
    <row r="792" spans="1:7" ht="13.5" thickBot="1" x14ac:dyDescent="0.25">
      <c r="A792" s="191" t="s">
        <v>850</v>
      </c>
      <c r="B792" s="107">
        <v>9746.7999999999993</v>
      </c>
      <c r="C792" s="107" t="s">
        <v>254</v>
      </c>
      <c r="D792" s="107">
        <v>3746.8</v>
      </c>
      <c r="E792" s="107">
        <v>0</v>
      </c>
      <c r="F792" s="107">
        <v>13493.6</v>
      </c>
      <c r="G792" s="313" t="s">
        <v>254</v>
      </c>
    </row>
    <row r="793" spans="1:7" x14ac:dyDescent="0.2">
      <c r="A793" s="118" t="s">
        <v>694</v>
      </c>
      <c r="B793" s="99">
        <v>155424.42000000001</v>
      </c>
      <c r="C793" s="99" t="s">
        <v>254</v>
      </c>
      <c r="D793" s="99">
        <v>102394.98</v>
      </c>
      <c r="E793" s="99">
        <v>661.2</v>
      </c>
      <c r="F793" s="99">
        <v>257158.2</v>
      </c>
      <c r="G793" s="312" t="s">
        <v>254</v>
      </c>
    </row>
    <row r="794" spans="1:7" x14ac:dyDescent="0.2">
      <c r="A794" s="122" t="s">
        <v>601</v>
      </c>
      <c r="B794" s="102">
        <v>155224.41</v>
      </c>
      <c r="C794" s="102" t="s">
        <v>254</v>
      </c>
      <c r="D794" s="102">
        <v>20639.34</v>
      </c>
      <c r="E794" s="102">
        <v>661.2</v>
      </c>
      <c r="F794" s="102">
        <v>175202.55</v>
      </c>
      <c r="G794" s="317" t="s">
        <v>254</v>
      </c>
    </row>
    <row r="795" spans="1:7" x14ac:dyDescent="0.2">
      <c r="A795" s="122" t="s">
        <v>602</v>
      </c>
      <c r="B795" s="102">
        <v>22787.599999999999</v>
      </c>
      <c r="C795" s="102" t="s">
        <v>254</v>
      </c>
      <c r="D795" s="102">
        <v>4912.6499999999996</v>
      </c>
      <c r="E795" s="102">
        <v>0</v>
      </c>
      <c r="F795" s="102">
        <v>27700.25</v>
      </c>
      <c r="G795" s="120" t="s">
        <v>254</v>
      </c>
    </row>
    <row r="796" spans="1:7" x14ac:dyDescent="0.2">
      <c r="A796" s="122" t="s">
        <v>602</v>
      </c>
      <c r="B796" s="102">
        <v>176.32</v>
      </c>
      <c r="C796" s="102" t="s">
        <v>254</v>
      </c>
      <c r="D796" s="102">
        <v>9.2799999999999994</v>
      </c>
      <c r="E796" s="102">
        <v>0</v>
      </c>
      <c r="F796" s="102">
        <v>185.6</v>
      </c>
      <c r="G796" s="120" t="s">
        <v>254</v>
      </c>
    </row>
    <row r="797" spans="1:7" x14ac:dyDescent="0.2">
      <c r="A797" s="122" t="s">
        <v>602</v>
      </c>
      <c r="B797" s="102">
        <v>75.28</v>
      </c>
      <c r="C797" s="102" t="s">
        <v>254</v>
      </c>
      <c r="D797" s="102">
        <v>0</v>
      </c>
      <c r="E797" s="102">
        <v>0</v>
      </c>
      <c r="F797" s="102">
        <v>75.28</v>
      </c>
      <c r="G797" s="120" t="s">
        <v>254</v>
      </c>
    </row>
    <row r="798" spans="1:7" x14ac:dyDescent="0.2">
      <c r="A798" s="122" t="s">
        <v>602</v>
      </c>
      <c r="B798" s="102">
        <v>14338.9</v>
      </c>
      <c r="C798" s="102" t="s">
        <v>254</v>
      </c>
      <c r="D798" s="102">
        <v>2984.18</v>
      </c>
      <c r="E798" s="102">
        <v>0</v>
      </c>
      <c r="F798" s="102">
        <v>17323.080000000002</v>
      </c>
      <c r="G798" s="120" t="s">
        <v>254</v>
      </c>
    </row>
    <row r="799" spans="1:7" x14ac:dyDescent="0.2">
      <c r="A799" s="122" t="s">
        <v>602</v>
      </c>
      <c r="B799" s="102">
        <v>117650.23</v>
      </c>
      <c r="C799" s="102" t="s">
        <v>254</v>
      </c>
      <c r="D799" s="102">
        <v>12671.31</v>
      </c>
      <c r="E799" s="102">
        <v>661.2</v>
      </c>
      <c r="F799" s="102">
        <v>129660.34</v>
      </c>
      <c r="G799" s="120" t="s">
        <v>254</v>
      </c>
    </row>
    <row r="800" spans="1:7" x14ac:dyDescent="0.2">
      <c r="A800" s="122" t="s">
        <v>602</v>
      </c>
      <c r="B800" s="102">
        <v>134.16</v>
      </c>
      <c r="C800" s="102" t="s">
        <v>254</v>
      </c>
      <c r="D800" s="102">
        <v>41.28</v>
      </c>
      <c r="E800" s="102">
        <v>0</v>
      </c>
      <c r="F800" s="102">
        <v>175.44</v>
      </c>
      <c r="G800" s="120" t="s">
        <v>254</v>
      </c>
    </row>
    <row r="801" spans="1:7" x14ac:dyDescent="0.2">
      <c r="A801" s="122" t="s">
        <v>602</v>
      </c>
      <c r="B801" s="102">
        <v>61.92</v>
      </c>
      <c r="C801" s="102" t="s">
        <v>254</v>
      </c>
      <c r="D801" s="102">
        <v>20.64</v>
      </c>
      <c r="E801" s="102">
        <v>0</v>
      </c>
      <c r="F801" s="102">
        <v>82.56</v>
      </c>
      <c r="G801" s="120" t="s">
        <v>254</v>
      </c>
    </row>
    <row r="802" spans="1:7" x14ac:dyDescent="0.2">
      <c r="A802" s="122" t="s">
        <v>1069</v>
      </c>
      <c r="B802" s="102">
        <v>0</v>
      </c>
      <c r="C802" s="102" t="s">
        <v>254</v>
      </c>
      <c r="D802" s="102">
        <v>81755.64</v>
      </c>
      <c r="E802" s="102">
        <v>0</v>
      </c>
      <c r="F802" s="102">
        <v>81755.64</v>
      </c>
      <c r="G802" s="120" t="s">
        <v>254</v>
      </c>
    </row>
    <row r="803" spans="1:7" x14ac:dyDescent="0.2">
      <c r="A803" s="122" t="s">
        <v>1070</v>
      </c>
      <c r="B803" s="102">
        <v>0</v>
      </c>
      <c r="C803" s="102" t="s">
        <v>254</v>
      </c>
      <c r="D803" s="102">
        <v>81755.64</v>
      </c>
      <c r="E803" s="102">
        <v>0</v>
      </c>
      <c r="F803" s="102">
        <v>81755.64</v>
      </c>
      <c r="G803" s="120" t="s">
        <v>254</v>
      </c>
    </row>
    <row r="804" spans="1:7" x14ac:dyDescent="0.2">
      <c r="A804" s="122" t="s">
        <v>851</v>
      </c>
      <c r="B804" s="102">
        <v>200.01</v>
      </c>
      <c r="C804" s="102" t="s">
        <v>254</v>
      </c>
      <c r="D804" s="102">
        <v>0</v>
      </c>
      <c r="E804" s="102">
        <v>0</v>
      </c>
      <c r="F804" s="102">
        <v>200.01</v>
      </c>
      <c r="G804" s="120" t="s">
        <v>254</v>
      </c>
    </row>
    <row r="805" spans="1:7" x14ac:dyDescent="0.2">
      <c r="A805" s="122" t="s">
        <v>852</v>
      </c>
      <c r="B805" s="102">
        <v>200.01</v>
      </c>
      <c r="C805" s="102" t="s">
        <v>254</v>
      </c>
      <c r="D805" s="102">
        <v>0</v>
      </c>
      <c r="E805" s="102">
        <v>0</v>
      </c>
      <c r="F805" s="102">
        <v>200.01</v>
      </c>
      <c r="G805" s="120" t="s">
        <v>254</v>
      </c>
    </row>
    <row r="806" spans="1:7" x14ac:dyDescent="0.2">
      <c r="A806" s="122" t="s">
        <v>603</v>
      </c>
      <c r="B806" s="102">
        <v>882472.49</v>
      </c>
      <c r="C806" s="102" t="s">
        <v>254</v>
      </c>
      <c r="D806" s="102">
        <v>308291.92</v>
      </c>
      <c r="E806" s="102">
        <v>0</v>
      </c>
      <c r="F806" s="102">
        <v>1190764.4099999999</v>
      </c>
      <c r="G806" s="120" t="s">
        <v>254</v>
      </c>
    </row>
    <row r="807" spans="1:7" x14ac:dyDescent="0.2">
      <c r="A807" s="122" t="s">
        <v>604</v>
      </c>
      <c r="B807" s="102">
        <v>41294.6</v>
      </c>
      <c r="C807" s="102" t="s">
        <v>254</v>
      </c>
      <c r="D807" s="102">
        <v>3558.37</v>
      </c>
      <c r="E807" s="102">
        <v>0</v>
      </c>
      <c r="F807" s="102">
        <v>44852.97</v>
      </c>
      <c r="G807" s="120" t="s">
        <v>254</v>
      </c>
    </row>
    <row r="808" spans="1:7" x14ac:dyDescent="0.2">
      <c r="A808" s="122" t="s">
        <v>605</v>
      </c>
      <c r="B808" s="102">
        <v>40136</v>
      </c>
      <c r="C808" s="102" t="s">
        <v>254</v>
      </c>
      <c r="D808" s="102">
        <v>0</v>
      </c>
      <c r="E808" s="102">
        <v>0</v>
      </c>
      <c r="F808" s="102">
        <v>40136</v>
      </c>
      <c r="G808" s="120" t="s">
        <v>254</v>
      </c>
    </row>
    <row r="809" spans="1:7" x14ac:dyDescent="0.2">
      <c r="A809" s="122" t="s">
        <v>605</v>
      </c>
      <c r="B809" s="102">
        <v>1158.5999999999999</v>
      </c>
      <c r="C809" s="102" t="s">
        <v>254</v>
      </c>
      <c r="D809" s="102">
        <v>3558.37</v>
      </c>
      <c r="E809" s="102">
        <v>0</v>
      </c>
      <c r="F809" s="102">
        <v>4716.97</v>
      </c>
      <c r="G809" s="120" t="s">
        <v>254</v>
      </c>
    </row>
    <row r="810" spans="1:7" x14ac:dyDescent="0.2">
      <c r="A810" s="122" t="s">
        <v>801</v>
      </c>
      <c r="B810" s="102">
        <v>3574.29</v>
      </c>
      <c r="C810" s="102" t="s">
        <v>254</v>
      </c>
      <c r="D810" s="102">
        <v>3544</v>
      </c>
      <c r="E810" s="102">
        <v>0</v>
      </c>
      <c r="F810" s="102">
        <v>7118.29</v>
      </c>
      <c r="G810" s="120" t="s">
        <v>254</v>
      </c>
    </row>
    <row r="811" spans="1:7" x14ac:dyDescent="0.2">
      <c r="A811" s="122" t="s">
        <v>802</v>
      </c>
      <c r="B811" s="102">
        <v>3574.29</v>
      </c>
      <c r="C811" s="102" t="s">
        <v>254</v>
      </c>
      <c r="D811" s="102">
        <v>3544</v>
      </c>
      <c r="E811" s="102">
        <v>0</v>
      </c>
      <c r="F811" s="102">
        <v>7118.29</v>
      </c>
      <c r="G811" s="120" t="s">
        <v>254</v>
      </c>
    </row>
    <row r="812" spans="1:7" x14ac:dyDescent="0.2">
      <c r="A812" s="122" t="s">
        <v>606</v>
      </c>
      <c r="B812" s="102">
        <v>43201.96</v>
      </c>
      <c r="C812" s="102" t="s">
        <v>254</v>
      </c>
      <c r="D812" s="102">
        <v>38615.550000000003</v>
      </c>
      <c r="E812" s="102">
        <v>0</v>
      </c>
      <c r="F812" s="102">
        <v>81817.509999999995</v>
      </c>
      <c r="G812" s="120" t="s">
        <v>254</v>
      </c>
    </row>
    <row r="813" spans="1:7" x14ac:dyDescent="0.2">
      <c r="A813" s="122" t="s">
        <v>607</v>
      </c>
      <c r="B813" s="102">
        <v>43201.96</v>
      </c>
      <c r="C813" s="102" t="s">
        <v>254</v>
      </c>
      <c r="D813" s="102">
        <v>38615.550000000003</v>
      </c>
      <c r="E813" s="102">
        <v>0</v>
      </c>
      <c r="F813" s="102">
        <v>81817.509999999995</v>
      </c>
      <c r="G813" s="120" t="s">
        <v>254</v>
      </c>
    </row>
    <row r="814" spans="1:7" x14ac:dyDescent="0.2">
      <c r="A814" s="122" t="s">
        <v>853</v>
      </c>
      <c r="B814" s="102">
        <v>106580.8</v>
      </c>
      <c r="C814" s="102" t="s">
        <v>254</v>
      </c>
      <c r="D814" s="102">
        <v>2792</v>
      </c>
      <c r="E814" s="102">
        <v>0</v>
      </c>
      <c r="F814" s="102">
        <v>109372.8</v>
      </c>
      <c r="G814" s="120" t="s">
        <v>254</v>
      </c>
    </row>
    <row r="815" spans="1:7" x14ac:dyDescent="0.2">
      <c r="A815" s="122" t="s">
        <v>854</v>
      </c>
      <c r="B815" s="102">
        <v>51080.800000000003</v>
      </c>
      <c r="C815" s="102" t="s">
        <v>254</v>
      </c>
      <c r="D815" s="102">
        <v>2792</v>
      </c>
      <c r="E815" s="102">
        <v>0</v>
      </c>
      <c r="F815" s="102">
        <v>53872.800000000003</v>
      </c>
      <c r="G815" s="120" t="s">
        <v>254</v>
      </c>
    </row>
    <row r="816" spans="1:7" x14ac:dyDescent="0.2">
      <c r="A816" s="122" t="s">
        <v>854</v>
      </c>
      <c r="B816" s="102">
        <v>55500</v>
      </c>
      <c r="C816" s="102" t="s">
        <v>254</v>
      </c>
      <c r="D816" s="102">
        <v>0</v>
      </c>
      <c r="E816" s="102">
        <v>0</v>
      </c>
      <c r="F816" s="102">
        <v>55500</v>
      </c>
      <c r="G816" s="120" t="s">
        <v>254</v>
      </c>
    </row>
    <row r="817" spans="1:7" x14ac:dyDescent="0.2">
      <c r="A817" s="122" t="s">
        <v>608</v>
      </c>
      <c r="B817" s="102">
        <v>687820.84</v>
      </c>
      <c r="C817" s="102" t="s">
        <v>254</v>
      </c>
      <c r="D817" s="102">
        <v>259782</v>
      </c>
      <c r="E817" s="102">
        <v>0</v>
      </c>
      <c r="F817" s="102">
        <v>947602.84</v>
      </c>
      <c r="G817" s="120" t="s">
        <v>254</v>
      </c>
    </row>
    <row r="818" spans="1:7" x14ac:dyDescent="0.2">
      <c r="A818" s="122" t="s">
        <v>609</v>
      </c>
      <c r="B818" s="102">
        <v>2784</v>
      </c>
      <c r="C818" s="102" t="s">
        <v>254</v>
      </c>
      <c r="D818" s="102">
        <v>0</v>
      </c>
      <c r="E818" s="102">
        <v>0</v>
      </c>
      <c r="F818" s="102">
        <v>2784</v>
      </c>
      <c r="G818" s="120" t="s">
        <v>254</v>
      </c>
    </row>
    <row r="819" spans="1:7" x14ac:dyDescent="0.2">
      <c r="A819" s="122" t="s">
        <v>609</v>
      </c>
      <c r="B819" s="102">
        <v>685036.84</v>
      </c>
      <c r="C819" s="102" t="s">
        <v>254</v>
      </c>
      <c r="D819" s="102">
        <v>259782</v>
      </c>
      <c r="E819" s="102">
        <v>0</v>
      </c>
      <c r="F819" s="102">
        <v>944818.84</v>
      </c>
      <c r="G819" s="120" t="s">
        <v>254</v>
      </c>
    </row>
    <row r="820" spans="1:7" x14ac:dyDescent="0.2">
      <c r="A820" s="122" t="s">
        <v>855</v>
      </c>
      <c r="B820" s="102">
        <v>27088.959999999999</v>
      </c>
      <c r="C820" s="102" t="s">
        <v>254</v>
      </c>
      <c r="D820" s="102">
        <v>46078.68</v>
      </c>
      <c r="E820" s="102">
        <v>0</v>
      </c>
      <c r="F820" s="102">
        <v>73167.64</v>
      </c>
      <c r="G820" s="120" t="s">
        <v>254</v>
      </c>
    </row>
    <row r="821" spans="1:7" x14ac:dyDescent="0.2">
      <c r="A821" s="122" t="s">
        <v>856</v>
      </c>
      <c r="B821" s="102">
        <v>27088.959999999999</v>
      </c>
      <c r="C821" s="102" t="s">
        <v>254</v>
      </c>
      <c r="D821" s="102">
        <v>46078.68</v>
      </c>
      <c r="E821" s="102">
        <v>0</v>
      </c>
      <c r="F821" s="102">
        <v>73167.64</v>
      </c>
      <c r="G821" s="120" t="s">
        <v>254</v>
      </c>
    </row>
    <row r="822" spans="1:7" x14ac:dyDescent="0.2">
      <c r="A822" s="122" t="s">
        <v>857</v>
      </c>
      <c r="B822" s="102">
        <v>24598.959999999999</v>
      </c>
      <c r="C822" s="102" t="s">
        <v>254</v>
      </c>
      <c r="D822" s="102">
        <v>27130.080000000002</v>
      </c>
      <c r="E822" s="102">
        <v>0</v>
      </c>
      <c r="F822" s="102">
        <v>51729.04</v>
      </c>
      <c r="G822" s="120" t="s">
        <v>254</v>
      </c>
    </row>
    <row r="823" spans="1:7" x14ac:dyDescent="0.2">
      <c r="A823" s="122" t="s">
        <v>857</v>
      </c>
      <c r="B823" s="102">
        <v>2490</v>
      </c>
      <c r="C823" s="102" t="s">
        <v>254</v>
      </c>
      <c r="D823" s="102">
        <v>18948.599999999999</v>
      </c>
      <c r="E823" s="102">
        <v>0</v>
      </c>
      <c r="F823" s="102">
        <v>21438.6</v>
      </c>
      <c r="G823" s="120" t="s">
        <v>254</v>
      </c>
    </row>
    <row r="824" spans="1:7" x14ac:dyDescent="0.2">
      <c r="A824" s="122" t="s">
        <v>695</v>
      </c>
      <c r="B824" s="102">
        <v>594442.44999999995</v>
      </c>
      <c r="C824" s="102" t="s">
        <v>254</v>
      </c>
      <c r="D824" s="102">
        <v>69328.850000000006</v>
      </c>
      <c r="E824" s="102">
        <v>0</v>
      </c>
      <c r="F824" s="102">
        <v>663771.30000000005</v>
      </c>
      <c r="G824" s="120" t="s">
        <v>254</v>
      </c>
    </row>
    <row r="825" spans="1:7" x14ac:dyDescent="0.2">
      <c r="A825" s="122" t="s">
        <v>917</v>
      </c>
      <c r="B825" s="102">
        <v>1662.94</v>
      </c>
      <c r="C825" s="102" t="s">
        <v>254</v>
      </c>
      <c r="D825" s="102">
        <v>14487</v>
      </c>
      <c r="E825" s="102">
        <v>0</v>
      </c>
      <c r="F825" s="102">
        <v>16149.94</v>
      </c>
      <c r="G825" s="120" t="s">
        <v>254</v>
      </c>
    </row>
    <row r="826" spans="1:7" x14ac:dyDescent="0.2">
      <c r="A826" s="122" t="s">
        <v>918</v>
      </c>
      <c r="B826" s="102">
        <v>1662.94</v>
      </c>
      <c r="C826" s="102" t="s">
        <v>254</v>
      </c>
      <c r="D826" s="102">
        <v>14487</v>
      </c>
      <c r="E826" s="102">
        <v>0</v>
      </c>
      <c r="F826" s="102">
        <v>16149.94</v>
      </c>
      <c r="G826" s="120" t="s">
        <v>254</v>
      </c>
    </row>
    <row r="827" spans="1:7" x14ac:dyDescent="0.2">
      <c r="A827" s="122" t="s">
        <v>610</v>
      </c>
      <c r="B827" s="102">
        <v>44327.9</v>
      </c>
      <c r="C827" s="102" t="s">
        <v>254</v>
      </c>
      <c r="D827" s="102">
        <v>11798.29</v>
      </c>
      <c r="E827" s="102">
        <v>0</v>
      </c>
      <c r="F827" s="102">
        <v>56126.19</v>
      </c>
      <c r="G827" s="120" t="s">
        <v>254</v>
      </c>
    </row>
    <row r="828" spans="1:7" x14ac:dyDescent="0.2">
      <c r="A828" s="122" t="s">
        <v>611</v>
      </c>
      <c r="B828" s="102">
        <v>34119.480000000003</v>
      </c>
      <c r="C828" s="102" t="s">
        <v>254</v>
      </c>
      <c r="D828" s="102">
        <v>0</v>
      </c>
      <c r="E828" s="102">
        <v>0</v>
      </c>
      <c r="F828" s="102">
        <v>34119.480000000003</v>
      </c>
      <c r="G828" s="120" t="s">
        <v>254</v>
      </c>
    </row>
    <row r="829" spans="1:7" x14ac:dyDescent="0.2">
      <c r="A829" s="122" t="s">
        <v>611</v>
      </c>
      <c r="B829" s="102">
        <v>10208.42</v>
      </c>
      <c r="C829" s="102" t="s">
        <v>254</v>
      </c>
      <c r="D829" s="102">
        <v>11798.29</v>
      </c>
      <c r="E829" s="102">
        <v>0</v>
      </c>
      <c r="F829" s="102">
        <v>22006.71</v>
      </c>
      <c r="G829" s="120" t="s">
        <v>254</v>
      </c>
    </row>
    <row r="830" spans="1:7" x14ac:dyDescent="0.2">
      <c r="A830" s="122" t="s">
        <v>612</v>
      </c>
      <c r="B830" s="102">
        <v>195159.09</v>
      </c>
      <c r="C830" s="102" t="s">
        <v>254</v>
      </c>
      <c r="D830" s="102">
        <v>43043.56</v>
      </c>
      <c r="E830" s="102">
        <v>0</v>
      </c>
      <c r="F830" s="102">
        <v>238202.65</v>
      </c>
      <c r="G830" s="120" t="s">
        <v>254</v>
      </c>
    </row>
    <row r="831" spans="1:7" x14ac:dyDescent="0.2">
      <c r="A831" s="122" t="s">
        <v>613</v>
      </c>
      <c r="B831" s="102">
        <v>134756.79999999999</v>
      </c>
      <c r="C831" s="102" t="s">
        <v>254</v>
      </c>
      <c r="D831" s="102">
        <v>0</v>
      </c>
      <c r="E831" s="102">
        <v>0</v>
      </c>
      <c r="F831" s="102">
        <v>134756.79999999999</v>
      </c>
      <c r="G831" s="120" t="s">
        <v>254</v>
      </c>
    </row>
    <row r="832" spans="1:7" x14ac:dyDescent="0.2">
      <c r="A832" s="122" t="s">
        <v>613</v>
      </c>
      <c r="B832" s="102">
        <v>60402.29</v>
      </c>
      <c r="C832" s="102" t="s">
        <v>254</v>
      </c>
      <c r="D832" s="102">
        <v>43043.56</v>
      </c>
      <c r="E832" s="102">
        <v>0</v>
      </c>
      <c r="F832" s="102">
        <v>103445.85</v>
      </c>
      <c r="G832" s="120" t="s">
        <v>254</v>
      </c>
    </row>
    <row r="833" spans="1:7" x14ac:dyDescent="0.2">
      <c r="A833" s="122" t="s">
        <v>614</v>
      </c>
      <c r="B833" s="102">
        <v>353292.52</v>
      </c>
      <c r="C833" s="102" t="s">
        <v>254</v>
      </c>
      <c r="D833" s="102">
        <v>0</v>
      </c>
      <c r="E833" s="102">
        <v>0</v>
      </c>
      <c r="F833" s="102">
        <v>353292.52</v>
      </c>
      <c r="G833" s="120" t="s">
        <v>254</v>
      </c>
    </row>
    <row r="834" spans="1:7" x14ac:dyDescent="0.2">
      <c r="A834" s="122" t="s">
        <v>615</v>
      </c>
      <c r="B834" s="102">
        <v>353292.52</v>
      </c>
      <c r="C834" s="102" t="s">
        <v>254</v>
      </c>
      <c r="D834" s="102">
        <v>0</v>
      </c>
      <c r="E834" s="102">
        <v>0</v>
      </c>
      <c r="F834" s="102">
        <v>353292.52</v>
      </c>
      <c r="G834" s="120" t="s">
        <v>254</v>
      </c>
    </row>
    <row r="835" spans="1:7" x14ac:dyDescent="0.2">
      <c r="A835" s="122" t="s">
        <v>696</v>
      </c>
      <c r="B835" s="102">
        <v>264862.42</v>
      </c>
      <c r="C835" s="102" t="s">
        <v>254</v>
      </c>
      <c r="D835" s="102">
        <v>196065.94</v>
      </c>
      <c r="E835" s="102">
        <v>0</v>
      </c>
      <c r="F835" s="102">
        <v>460928.36</v>
      </c>
      <c r="G835" s="120" t="s">
        <v>254</v>
      </c>
    </row>
    <row r="836" spans="1:7" x14ac:dyDescent="0.2">
      <c r="A836" s="122" t="s">
        <v>616</v>
      </c>
      <c r="B836" s="102">
        <v>210709.87</v>
      </c>
      <c r="C836" s="102" t="s">
        <v>254</v>
      </c>
      <c r="D836" s="102">
        <v>195275.94</v>
      </c>
      <c r="E836" s="102">
        <v>0</v>
      </c>
      <c r="F836" s="102">
        <v>405985.81</v>
      </c>
      <c r="G836" s="120" t="s">
        <v>254</v>
      </c>
    </row>
    <row r="837" spans="1:7" x14ac:dyDescent="0.2">
      <c r="A837" s="122" t="s">
        <v>617</v>
      </c>
      <c r="B837" s="102">
        <v>123017.63</v>
      </c>
      <c r="C837" s="102" t="s">
        <v>254</v>
      </c>
      <c r="D837" s="102">
        <v>91554.99</v>
      </c>
      <c r="E837" s="102">
        <v>0</v>
      </c>
      <c r="F837" s="102">
        <v>214572.62</v>
      </c>
      <c r="G837" s="120" t="s">
        <v>254</v>
      </c>
    </row>
    <row r="838" spans="1:7" x14ac:dyDescent="0.2">
      <c r="A838" s="122" t="s">
        <v>617</v>
      </c>
      <c r="B838" s="102">
        <v>87692.24</v>
      </c>
      <c r="C838" s="102" t="s">
        <v>254</v>
      </c>
      <c r="D838" s="102">
        <v>103720.95</v>
      </c>
      <c r="E838" s="102">
        <v>0</v>
      </c>
      <c r="F838" s="102">
        <v>191413.19</v>
      </c>
      <c r="G838" s="120" t="s">
        <v>254</v>
      </c>
    </row>
    <row r="839" spans="1:7" x14ac:dyDescent="0.2">
      <c r="A839" s="122" t="s">
        <v>919</v>
      </c>
      <c r="B839" s="102">
        <v>34800</v>
      </c>
      <c r="C839" s="102" t="s">
        <v>254</v>
      </c>
      <c r="D839" s="102">
        <v>0</v>
      </c>
      <c r="E839" s="102">
        <v>0</v>
      </c>
      <c r="F839" s="102">
        <v>34800</v>
      </c>
      <c r="G839" s="120" t="s">
        <v>254</v>
      </c>
    </row>
    <row r="840" spans="1:7" x14ac:dyDescent="0.2">
      <c r="A840" s="122" t="s">
        <v>920</v>
      </c>
      <c r="B840" s="102">
        <v>34800</v>
      </c>
      <c r="C840" s="102" t="s">
        <v>254</v>
      </c>
      <c r="D840" s="102">
        <v>0</v>
      </c>
      <c r="E840" s="102">
        <v>0</v>
      </c>
      <c r="F840" s="102">
        <v>34800</v>
      </c>
      <c r="G840" s="120" t="s">
        <v>254</v>
      </c>
    </row>
    <row r="841" spans="1:7" x14ac:dyDescent="0.2">
      <c r="A841" s="122" t="s">
        <v>1071</v>
      </c>
      <c r="B841" s="102">
        <v>4000</v>
      </c>
      <c r="C841" s="102" t="s">
        <v>254</v>
      </c>
      <c r="D841" s="102">
        <v>0</v>
      </c>
      <c r="E841" s="102">
        <v>0</v>
      </c>
      <c r="F841" s="102">
        <v>4000</v>
      </c>
      <c r="G841" s="120" t="s">
        <v>254</v>
      </c>
    </row>
    <row r="842" spans="1:7" x14ac:dyDescent="0.2">
      <c r="A842" s="122" t="s">
        <v>923</v>
      </c>
      <c r="B842" s="102">
        <v>4000</v>
      </c>
      <c r="C842" s="102" t="s">
        <v>254</v>
      </c>
      <c r="D842" s="102">
        <v>0</v>
      </c>
      <c r="E842" s="102">
        <v>0</v>
      </c>
      <c r="F842" s="102">
        <v>4000</v>
      </c>
      <c r="G842" s="120" t="s">
        <v>254</v>
      </c>
    </row>
    <row r="843" spans="1:7" x14ac:dyDescent="0.2">
      <c r="A843" s="122" t="s">
        <v>618</v>
      </c>
      <c r="B843" s="102">
        <v>15352.55</v>
      </c>
      <c r="C843" s="102" t="s">
        <v>254</v>
      </c>
      <c r="D843" s="102">
        <v>790</v>
      </c>
      <c r="E843" s="102">
        <v>0</v>
      </c>
      <c r="F843" s="102">
        <v>16142.55</v>
      </c>
      <c r="G843" s="120" t="s">
        <v>254</v>
      </c>
    </row>
    <row r="844" spans="1:7" x14ac:dyDescent="0.2">
      <c r="A844" s="122" t="s">
        <v>619</v>
      </c>
      <c r="B844" s="102">
        <v>12278.55</v>
      </c>
      <c r="C844" s="102" t="s">
        <v>254</v>
      </c>
      <c r="D844" s="102">
        <v>790</v>
      </c>
      <c r="E844" s="102">
        <v>0</v>
      </c>
      <c r="F844" s="102">
        <v>13068.55</v>
      </c>
      <c r="G844" s="120" t="s">
        <v>254</v>
      </c>
    </row>
    <row r="845" spans="1:7" x14ac:dyDescent="0.2">
      <c r="A845" s="122" t="s">
        <v>619</v>
      </c>
      <c r="B845" s="102">
        <v>3074</v>
      </c>
      <c r="C845" s="102" t="s">
        <v>254</v>
      </c>
      <c r="D845" s="102">
        <v>0</v>
      </c>
      <c r="E845" s="102">
        <v>0</v>
      </c>
      <c r="F845" s="102">
        <v>3074</v>
      </c>
      <c r="G845" s="120" t="s">
        <v>254</v>
      </c>
    </row>
    <row r="846" spans="1:7" x14ac:dyDescent="0.2">
      <c r="A846" s="122" t="s">
        <v>697</v>
      </c>
      <c r="B846" s="102">
        <v>1184191.29</v>
      </c>
      <c r="C846" s="102" t="s">
        <v>254</v>
      </c>
      <c r="D846" s="102">
        <v>118633.82</v>
      </c>
      <c r="E846" s="102">
        <v>0</v>
      </c>
      <c r="F846" s="102">
        <v>1302825.1100000001</v>
      </c>
      <c r="G846" s="120" t="s">
        <v>254</v>
      </c>
    </row>
    <row r="847" spans="1:7" x14ac:dyDescent="0.2">
      <c r="A847" s="122" t="s">
        <v>620</v>
      </c>
      <c r="B847" s="102">
        <v>650906</v>
      </c>
      <c r="C847" s="102" t="s">
        <v>254</v>
      </c>
      <c r="D847" s="102">
        <v>20380.439999999999</v>
      </c>
      <c r="E847" s="102">
        <v>0</v>
      </c>
      <c r="F847" s="102">
        <v>671286.44</v>
      </c>
      <c r="G847" s="120" t="s">
        <v>254</v>
      </c>
    </row>
    <row r="848" spans="1:7" x14ac:dyDescent="0.2">
      <c r="A848" s="122" t="s">
        <v>621</v>
      </c>
      <c r="B848" s="102">
        <v>639101</v>
      </c>
      <c r="C848" s="102" t="s">
        <v>254</v>
      </c>
      <c r="D848" s="102">
        <v>19942.990000000002</v>
      </c>
      <c r="E848" s="102">
        <v>0</v>
      </c>
      <c r="F848" s="102">
        <v>659043.99</v>
      </c>
      <c r="G848" s="120" t="s">
        <v>254</v>
      </c>
    </row>
    <row r="849" spans="1:7" x14ac:dyDescent="0.2">
      <c r="A849" s="122" t="s">
        <v>621</v>
      </c>
      <c r="B849" s="102">
        <v>11805</v>
      </c>
      <c r="C849" s="102" t="s">
        <v>254</v>
      </c>
      <c r="D849" s="102">
        <v>437.45</v>
      </c>
      <c r="E849" s="102">
        <v>0</v>
      </c>
      <c r="F849" s="102">
        <v>12242.45</v>
      </c>
      <c r="G849" s="120" t="s">
        <v>254</v>
      </c>
    </row>
    <row r="850" spans="1:7" x14ac:dyDescent="0.2">
      <c r="A850" s="122" t="s">
        <v>622</v>
      </c>
      <c r="B850" s="102">
        <v>533285.29</v>
      </c>
      <c r="C850" s="102" t="s">
        <v>254</v>
      </c>
      <c r="D850" s="102">
        <v>98253.38</v>
      </c>
      <c r="E850" s="102">
        <v>0</v>
      </c>
      <c r="F850" s="102">
        <v>631538.67000000004</v>
      </c>
      <c r="G850" s="120" t="s">
        <v>254</v>
      </c>
    </row>
    <row r="851" spans="1:7" x14ac:dyDescent="0.2">
      <c r="A851" s="122" t="s">
        <v>623</v>
      </c>
      <c r="B851" s="102">
        <v>533285.29</v>
      </c>
      <c r="C851" s="102" t="s">
        <v>254</v>
      </c>
      <c r="D851" s="102">
        <v>98253.38</v>
      </c>
      <c r="E851" s="102">
        <v>0</v>
      </c>
      <c r="F851" s="102">
        <v>631538.67000000004</v>
      </c>
      <c r="G851" s="120" t="s">
        <v>254</v>
      </c>
    </row>
    <row r="852" spans="1:7" x14ac:dyDescent="0.2">
      <c r="A852" s="122" t="s">
        <v>531</v>
      </c>
      <c r="B852" s="102">
        <v>1305551</v>
      </c>
      <c r="C852" s="102" t="s">
        <v>254</v>
      </c>
      <c r="D852" s="102">
        <v>350098</v>
      </c>
      <c r="E852" s="102">
        <v>0</v>
      </c>
      <c r="F852" s="102">
        <v>1655649</v>
      </c>
      <c r="G852" s="120" t="s">
        <v>254</v>
      </c>
    </row>
    <row r="853" spans="1:7" x14ac:dyDescent="0.2">
      <c r="A853" s="122" t="s">
        <v>698</v>
      </c>
      <c r="B853" s="102">
        <v>1156531</v>
      </c>
      <c r="C853" s="102" t="s">
        <v>254</v>
      </c>
      <c r="D853" s="102">
        <v>320294</v>
      </c>
      <c r="E853" s="102">
        <v>0</v>
      </c>
      <c r="F853" s="102">
        <v>1476825</v>
      </c>
      <c r="G853" s="120" t="s">
        <v>254</v>
      </c>
    </row>
    <row r="854" spans="1:7" x14ac:dyDescent="0.2">
      <c r="A854" s="122" t="s">
        <v>624</v>
      </c>
      <c r="B854" s="102">
        <v>1156531</v>
      </c>
      <c r="C854" s="102" t="s">
        <v>254</v>
      </c>
      <c r="D854" s="102">
        <v>320294</v>
      </c>
      <c r="E854" s="102">
        <v>0</v>
      </c>
      <c r="F854" s="102">
        <v>1476825</v>
      </c>
      <c r="G854" s="120" t="s">
        <v>254</v>
      </c>
    </row>
    <row r="855" spans="1:7" x14ac:dyDescent="0.2">
      <c r="A855" s="122" t="s">
        <v>921</v>
      </c>
      <c r="B855" s="102">
        <v>540622</v>
      </c>
      <c r="C855" s="102" t="s">
        <v>254</v>
      </c>
      <c r="D855" s="102">
        <v>97914</v>
      </c>
      <c r="E855" s="102">
        <v>0</v>
      </c>
      <c r="F855" s="102">
        <v>638536</v>
      </c>
      <c r="G855" s="120" t="s">
        <v>254</v>
      </c>
    </row>
    <row r="856" spans="1:7" x14ac:dyDescent="0.2">
      <c r="A856" s="122" t="s">
        <v>922</v>
      </c>
      <c r="B856" s="102">
        <v>540622</v>
      </c>
      <c r="C856" s="102" t="s">
        <v>254</v>
      </c>
      <c r="D856" s="102">
        <v>97914</v>
      </c>
      <c r="E856" s="102">
        <v>0</v>
      </c>
      <c r="F856" s="102">
        <v>638536</v>
      </c>
      <c r="G856" s="120" t="s">
        <v>254</v>
      </c>
    </row>
    <row r="857" spans="1:7" x14ac:dyDescent="0.2">
      <c r="A857" s="122" t="s">
        <v>1072</v>
      </c>
      <c r="B857" s="102">
        <v>0</v>
      </c>
      <c r="C857" s="102" t="s">
        <v>254</v>
      </c>
      <c r="D857" s="102">
        <v>100404</v>
      </c>
      <c r="E857" s="102">
        <v>0</v>
      </c>
      <c r="F857" s="102">
        <v>100404</v>
      </c>
      <c r="G857" s="120" t="s">
        <v>254</v>
      </c>
    </row>
    <row r="858" spans="1:7" x14ac:dyDescent="0.2">
      <c r="A858" s="122" t="s">
        <v>1073</v>
      </c>
      <c r="B858" s="102">
        <v>0</v>
      </c>
      <c r="C858" s="102" t="s">
        <v>254</v>
      </c>
      <c r="D858" s="102">
        <v>100404</v>
      </c>
      <c r="E858" s="102">
        <v>0</v>
      </c>
      <c r="F858" s="102">
        <v>100404</v>
      </c>
      <c r="G858" s="120" t="s">
        <v>254</v>
      </c>
    </row>
    <row r="859" spans="1:7" x14ac:dyDescent="0.2">
      <c r="A859" s="122" t="s">
        <v>746</v>
      </c>
      <c r="B859" s="102">
        <v>19362</v>
      </c>
      <c r="C859" s="102" t="s">
        <v>254</v>
      </c>
      <c r="D859" s="102">
        <v>3800</v>
      </c>
      <c r="E859" s="102">
        <v>0</v>
      </c>
      <c r="F859" s="102">
        <v>23162</v>
      </c>
      <c r="G859" s="120" t="s">
        <v>254</v>
      </c>
    </row>
    <row r="860" spans="1:7" x14ac:dyDescent="0.2">
      <c r="A860" s="122" t="s">
        <v>747</v>
      </c>
      <c r="B860" s="102">
        <v>19362</v>
      </c>
      <c r="C860" s="102" t="s">
        <v>254</v>
      </c>
      <c r="D860" s="102">
        <v>3800</v>
      </c>
      <c r="E860" s="102">
        <v>0</v>
      </c>
      <c r="F860" s="102">
        <v>23162</v>
      </c>
      <c r="G860" s="120" t="s">
        <v>254</v>
      </c>
    </row>
    <row r="861" spans="1:7" x14ac:dyDescent="0.2">
      <c r="A861" s="122" t="s">
        <v>625</v>
      </c>
      <c r="B861" s="102">
        <v>72587</v>
      </c>
      <c r="C861" s="102" t="s">
        <v>254</v>
      </c>
      <c r="D861" s="102">
        <v>3213</v>
      </c>
      <c r="E861" s="102">
        <v>0</v>
      </c>
      <c r="F861" s="102">
        <v>75800</v>
      </c>
      <c r="G861" s="120" t="s">
        <v>254</v>
      </c>
    </row>
    <row r="862" spans="1:7" x14ac:dyDescent="0.2">
      <c r="A862" s="122" t="s">
        <v>626</v>
      </c>
      <c r="B862" s="102">
        <v>72587</v>
      </c>
      <c r="C862" s="102" t="s">
        <v>254</v>
      </c>
      <c r="D862" s="102">
        <v>3213</v>
      </c>
      <c r="E862" s="102">
        <v>0</v>
      </c>
      <c r="F862" s="102">
        <v>75800</v>
      </c>
      <c r="G862" s="120" t="s">
        <v>254</v>
      </c>
    </row>
    <row r="863" spans="1:7" x14ac:dyDescent="0.2">
      <c r="A863" s="122" t="s">
        <v>627</v>
      </c>
      <c r="B863" s="102">
        <v>382960</v>
      </c>
      <c r="C863" s="102" t="s">
        <v>254</v>
      </c>
      <c r="D863" s="102">
        <v>102963</v>
      </c>
      <c r="E863" s="102">
        <v>0</v>
      </c>
      <c r="F863" s="102">
        <v>485923</v>
      </c>
      <c r="G863" s="120" t="s">
        <v>254</v>
      </c>
    </row>
    <row r="864" spans="1:7" x14ac:dyDescent="0.2">
      <c r="A864" s="122" t="s">
        <v>628</v>
      </c>
      <c r="B864" s="102">
        <v>382960</v>
      </c>
      <c r="C864" s="102" t="s">
        <v>254</v>
      </c>
      <c r="D864" s="102">
        <v>102963</v>
      </c>
      <c r="E864" s="102">
        <v>0</v>
      </c>
      <c r="F864" s="102">
        <v>485923</v>
      </c>
      <c r="G864" s="120" t="s">
        <v>254</v>
      </c>
    </row>
    <row r="865" spans="1:7" x14ac:dyDescent="0.2">
      <c r="A865" s="122" t="s">
        <v>748</v>
      </c>
      <c r="B865" s="102">
        <v>141000</v>
      </c>
      <c r="C865" s="102" t="s">
        <v>254</v>
      </c>
      <c r="D865" s="102">
        <v>12000</v>
      </c>
      <c r="E865" s="102">
        <v>0</v>
      </c>
      <c r="F865" s="102">
        <v>153000</v>
      </c>
      <c r="G865" s="120" t="s">
        <v>254</v>
      </c>
    </row>
    <row r="866" spans="1:7" x14ac:dyDescent="0.2">
      <c r="A866" s="122" t="s">
        <v>749</v>
      </c>
      <c r="B866" s="102">
        <v>69000</v>
      </c>
      <c r="C866" s="102" t="s">
        <v>254</v>
      </c>
      <c r="D866" s="102">
        <v>3000</v>
      </c>
      <c r="E866" s="102">
        <v>0</v>
      </c>
      <c r="F866" s="102">
        <v>72000</v>
      </c>
      <c r="G866" s="120" t="s">
        <v>254</v>
      </c>
    </row>
    <row r="867" spans="1:7" x14ac:dyDescent="0.2">
      <c r="A867" s="122" t="s">
        <v>749</v>
      </c>
      <c r="B867" s="102">
        <v>72000</v>
      </c>
      <c r="C867" s="102" t="s">
        <v>254</v>
      </c>
      <c r="D867" s="102">
        <v>9000</v>
      </c>
      <c r="E867" s="102">
        <v>0</v>
      </c>
      <c r="F867" s="102">
        <v>81000</v>
      </c>
      <c r="G867" s="120" t="s">
        <v>254</v>
      </c>
    </row>
    <row r="868" spans="1:7" x14ac:dyDescent="0.2">
      <c r="A868" s="122" t="s">
        <v>752</v>
      </c>
      <c r="B868" s="102">
        <v>149020</v>
      </c>
      <c r="C868" s="102" t="s">
        <v>254</v>
      </c>
      <c r="D868" s="102">
        <v>29804</v>
      </c>
      <c r="E868" s="102">
        <v>0</v>
      </c>
      <c r="F868" s="102">
        <v>178824</v>
      </c>
      <c r="G868" s="120" t="s">
        <v>254</v>
      </c>
    </row>
    <row r="869" spans="1:7" x14ac:dyDescent="0.2">
      <c r="A869" s="122" t="s">
        <v>753</v>
      </c>
      <c r="B869" s="102">
        <v>149020</v>
      </c>
      <c r="C869" s="102" t="s">
        <v>254</v>
      </c>
      <c r="D869" s="102">
        <v>29804</v>
      </c>
      <c r="E869" s="102">
        <v>0</v>
      </c>
      <c r="F869" s="102">
        <v>178824</v>
      </c>
      <c r="G869" s="120" t="s">
        <v>254</v>
      </c>
    </row>
    <row r="870" spans="1:7" x14ac:dyDescent="0.2">
      <c r="A870" s="122" t="s">
        <v>754</v>
      </c>
      <c r="B870" s="102">
        <v>149020</v>
      </c>
      <c r="C870" s="102" t="s">
        <v>254</v>
      </c>
      <c r="D870" s="102">
        <v>29804</v>
      </c>
      <c r="E870" s="102">
        <v>0</v>
      </c>
      <c r="F870" s="102">
        <v>178824</v>
      </c>
      <c r="G870" s="120" t="s">
        <v>254</v>
      </c>
    </row>
    <row r="871" spans="1:7" x14ac:dyDescent="0.2">
      <c r="A871" s="108" t="s">
        <v>699</v>
      </c>
      <c r="B871" s="310">
        <v>2370831.7799999998</v>
      </c>
      <c r="C871" s="310" t="s">
        <v>254</v>
      </c>
      <c r="D871" s="310">
        <v>520003.73</v>
      </c>
      <c r="E871" s="310">
        <v>0</v>
      </c>
      <c r="F871" s="310">
        <v>2890835.51</v>
      </c>
      <c r="G871" s="317" t="s">
        <v>254</v>
      </c>
    </row>
    <row r="872" spans="1:7" x14ac:dyDescent="0.2">
      <c r="A872" s="122" t="s">
        <v>629</v>
      </c>
      <c r="B872" s="102">
        <v>2370831.7799999998</v>
      </c>
      <c r="C872" s="102" t="s">
        <v>254</v>
      </c>
      <c r="D872" s="102">
        <v>520003.73</v>
      </c>
      <c r="E872" s="102">
        <v>0</v>
      </c>
      <c r="F872" s="102">
        <v>2890835.51</v>
      </c>
      <c r="G872" s="120" t="s">
        <v>254</v>
      </c>
    </row>
    <row r="873" spans="1:7" x14ac:dyDescent="0.2">
      <c r="A873" s="122" t="s">
        <v>700</v>
      </c>
      <c r="B873" s="102">
        <v>2241795.0699999998</v>
      </c>
      <c r="C873" s="102" t="s">
        <v>254</v>
      </c>
      <c r="D873" s="102">
        <v>494261.46</v>
      </c>
      <c r="E873" s="102">
        <v>0</v>
      </c>
      <c r="F873" s="102">
        <v>2736056.53</v>
      </c>
      <c r="G873" s="120" t="s">
        <v>254</v>
      </c>
    </row>
    <row r="874" spans="1:7" x14ac:dyDescent="0.2">
      <c r="A874" s="122" t="s">
        <v>630</v>
      </c>
      <c r="B874" s="102">
        <v>1390357.06</v>
      </c>
      <c r="C874" s="102" t="s">
        <v>254</v>
      </c>
      <c r="D874" s="102">
        <v>310282.65999999997</v>
      </c>
      <c r="E874" s="102">
        <v>0</v>
      </c>
      <c r="F874" s="102">
        <v>1700639.72</v>
      </c>
      <c r="G874" s="120" t="s">
        <v>254</v>
      </c>
    </row>
    <row r="875" spans="1:7" x14ac:dyDescent="0.2">
      <c r="A875" s="122" t="s">
        <v>701</v>
      </c>
      <c r="B875" s="102">
        <v>186878</v>
      </c>
      <c r="C875" s="102" t="s">
        <v>254</v>
      </c>
      <c r="D875" s="102">
        <v>36436</v>
      </c>
      <c r="E875" s="102">
        <v>0</v>
      </c>
      <c r="F875" s="102">
        <v>223314</v>
      </c>
      <c r="G875" s="120" t="s">
        <v>254</v>
      </c>
    </row>
    <row r="876" spans="1:7" x14ac:dyDescent="0.2">
      <c r="A876" s="122" t="s">
        <v>702</v>
      </c>
      <c r="B876" s="102">
        <v>1378.15</v>
      </c>
      <c r="C876" s="102" t="s">
        <v>254</v>
      </c>
      <c r="D876" s="102">
        <v>275.63</v>
      </c>
      <c r="E876" s="102">
        <v>0</v>
      </c>
      <c r="F876" s="102">
        <v>1653.78</v>
      </c>
      <c r="G876" s="120" t="s">
        <v>254</v>
      </c>
    </row>
    <row r="877" spans="1:7" x14ac:dyDescent="0.2">
      <c r="A877" s="122" t="s">
        <v>703</v>
      </c>
      <c r="B877" s="102">
        <v>54816.65</v>
      </c>
      <c r="C877" s="102" t="s">
        <v>254</v>
      </c>
      <c r="D877" s="102">
        <v>10963.33</v>
      </c>
      <c r="E877" s="102">
        <v>0</v>
      </c>
      <c r="F877" s="102">
        <v>65779.98</v>
      </c>
      <c r="G877" s="120" t="s">
        <v>254</v>
      </c>
    </row>
    <row r="878" spans="1:7" x14ac:dyDescent="0.2">
      <c r="A878" s="122" t="s">
        <v>631</v>
      </c>
      <c r="B878" s="102">
        <v>608365.21</v>
      </c>
      <c r="C878" s="102" t="s">
        <v>254</v>
      </c>
      <c r="D878" s="102">
        <v>136303.84</v>
      </c>
      <c r="E878" s="102">
        <v>0</v>
      </c>
      <c r="F878" s="102">
        <v>744669.05</v>
      </c>
      <c r="G878" s="120" t="s">
        <v>254</v>
      </c>
    </row>
    <row r="879" spans="1:7" x14ac:dyDescent="0.2">
      <c r="A879" s="122" t="s">
        <v>704</v>
      </c>
      <c r="B879" s="102">
        <v>458.35</v>
      </c>
      <c r="C879" s="102" t="s">
        <v>254</v>
      </c>
      <c r="D879" s="102">
        <v>91.67</v>
      </c>
      <c r="E879" s="102">
        <v>0</v>
      </c>
      <c r="F879" s="102">
        <v>550.02</v>
      </c>
      <c r="G879" s="120" t="s">
        <v>254</v>
      </c>
    </row>
    <row r="880" spans="1:7" x14ac:dyDescent="0.2">
      <c r="A880" s="122" t="s">
        <v>632</v>
      </c>
      <c r="B880" s="102">
        <v>458.35</v>
      </c>
      <c r="C880" s="102" t="s">
        <v>254</v>
      </c>
      <c r="D880" s="102">
        <v>91.67</v>
      </c>
      <c r="E880" s="102">
        <v>0</v>
      </c>
      <c r="F880" s="102">
        <v>550.02</v>
      </c>
      <c r="G880" s="120" t="s">
        <v>254</v>
      </c>
    </row>
    <row r="881" spans="1:7" x14ac:dyDescent="0.2">
      <c r="A881" s="122" t="s">
        <v>633</v>
      </c>
      <c r="B881" s="102">
        <v>128578.36</v>
      </c>
      <c r="C881" s="102" t="s">
        <v>254</v>
      </c>
      <c r="D881" s="102">
        <v>25650.6</v>
      </c>
      <c r="E881" s="102">
        <v>0</v>
      </c>
      <c r="F881" s="102">
        <v>154228.96</v>
      </c>
      <c r="G881" s="120" t="s">
        <v>254</v>
      </c>
    </row>
    <row r="882" spans="1:7" ht="13.5" thickBot="1" x14ac:dyDescent="0.25">
      <c r="A882" s="122" t="s">
        <v>634</v>
      </c>
      <c r="B882" s="102">
        <v>128578.36</v>
      </c>
      <c r="C882" s="102" t="s">
        <v>254</v>
      </c>
      <c r="D882" s="102">
        <v>25650.6</v>
      </c>
      <c r="E882" s="102">
        <v>0</v>
      </c>
      <c r="F882" s="102">
        <v>154228.96</v>
      </c>
      <c r="G882" s="120" t="s">
        <v>254</v>
      </c>
    </row>
    <row r="883" spans="1:7" ht="13.5" thickBot="1" x14ac:dyDescent="0.25">
      <c r="A883" s="318" t="s">
        <v>635</v>
      </c>
      <c r="B883" s="311">
        <v>369200108.24000001</v>
      </c>
      <c r="C883" s="311">
        <v>369200108.24000001</v>
      </c>
      <c r="D883" s="311">
        <v>60632402.270000003</v>
      </c>
      <c r="E883" s="311">
        <v>60632402.270000003</v>
      </c>
      <c r="F883" s="311">
        <v>378854095.25</v>
      </c>
      <c r="G883" s="319">
        <v>378854095.25</v>
      </c>
    </row>
    <row r="884" spans="1:7" x14ac:dyDescent="0.2">
      <c r="A884" s="309"/>
      <c r="B884" s="121"/>
      <c r="C884" s="121"/>
      <c r="D884" s="121"/>
      <c r="E884" s="121"/>
      <c r="F884" s="121"/>
      <c r="G884" s="121"/>
    </row>
    <row r="885" spans="1:7" x14ac:dyDescent="0.2">
      <c r="A885" s="309"/>
      <c r="B885" s="121"/>
      <c r="C885" s="121"/>
      <c r="D885" s="121"/>
      <c r="E885" s="121"/>
      <c r="F885" s="121"/>
      <c r="G885" s="121"/>
    </row>
    <row r="886" spans="1:7" x14ac:dyDescent="0.2">
      <c r="A886" s="309"/>
      <c r="B886" s="121"/>
      <c r="C886" s="121"/>
      <c r="D886" s="121"/>
      <c r="E886" s="121"/>
      <c r="F886" s="121"/>
      <c r="G886" s="121"/>
    </row>
    <row r="887" spans="1:7" x14ac:dyDescent="0.2">
      <c r="A887" s="309"/>
      <c r="B887" s="121"/>
      <c r="C887" s="121"/>
      <c r="D887" s="121"/>
      <c r="E887" s="121"/>
      <c r="F887" s="121"/>
      <c r="G887" s="121"/>
    </row>
    <row r="888" spans="1:7" x14ac:dyDescent="0.2">
      <c r="A888" s="309"/>
      <c r="B888" s="121"/>
      <c r="C888" s="121"/>
      <c r="D888" s="121"/>
      <c r="E888" s="121"/>
      <c r="F888" s="121"/>
      <c r="G888" s="121"/>
    </row>
    <row r="889" spans="1:7" x14ac:dyDescent="0.2">
      <c r="A889" s="309"/>
      <c r="B889" s="121"/>
      <c r="C889" s="121"/>
      <c r="D889" s="121"/>
      <c r="E889" s="121"/>
      <c r="F889" s="121"/>
      <c r="G889" s="121"/>
    </row>
    <row r="890" spans="1:7" x14ac:dyDescent="0.2">
      <c r="A890" s="309"/>
      <c r="B890" s="121"/>
      <c r="C890" s="121"/>
      <c r="D890" s="121"/>
      <c r="E890" s="121"/>
      <c r="F890" s="121"/>
      <c r="G890" s="121"/>
    </row>
    <row r="891" spans="1:7" x14ac:dyDescent="0.2">
      <c r="A891" s="309"/>
      <c r="B891" s="121"/>
      <c r="C891" s="121"/>
      <c r="D891" s="121"/>
      <c r="E891" s="121"/>
      <c r="F891" s="121"/>
      <c r="G891" s="121"/>
    </row>
    <row r="892" spans="1:7" x14ac:dyDescent="0.2">
      <c r="A892" s="309"/>
      <c r="B892" s="121"/>
      <c r="C892" s="121"/>
      <c r="D892" s="121"/>
      <c r="E892" s="121"/>
      <c r="F892" s="121"/>
      <c r="G892" s="121"/>
    </row>
    <row r="893" spans="1:7" x14ac:dyDescent="0.2">
      <c r="A893" s="309"/>
      <c r="B893" s="121"/>
      <c r="C893" s="121"/>
      <c r="D893" s="121"/>
      <c r="E893" s="121"/>
      <c r="F893" s="121"/>
      <c r="G893" s="121"/>
    </row>
    <row r="894" spans="1:7" x14ac:dyDescent="0.2">
      <c r="A894" s="309"/>
      <c r="B894" s="121"/>
      <c r="C894" s="121"/>
      <c r="D894" s="121"/>
      <c r="E894" s="121"/>
      <c r="F894" s="121"/>
      <c r="G894" s="121"/>
    </row>
    <row r="895" spans="1:7" x14ac:dyDescent="0.2">
      <c r="A895" s="309"/>
      <c r="B895" s="121"/>
      <c r="C895" s="121"/>
      <c r="D895" s="121"/>
      <c r="E895" s="121"/>
      <c r="F895" s="121"/>
      <c r="G895" s="121"/>
    </row>
    <row r="896" spans="1:7" x14ac:dyDescent="0.2">
      <c r="A896" s="309"/>
      <c r="B896" s="121"/>
      <c r="C896" s="121"/>
      <c r="D896" s="121"/>
      <c r="E896" s="121"/>
      <c r="F896" s="121"/>
      <c r="G896" s="121"/>
    </row>
    <row r="897" spans="1:7" x14ac:dyDescent="0.2">
      <c r="A897" s="309"/>
      <c r="B897" s="121"/>
      <c r="C897" s="121"/>
      <c r="D897" s="121"/>
      <c r="E897" s="121"/>
      <c r="F897" s="121"/>
      <c r="G897" s="121"/>
    </row>
    <row r="898" spans="1:7" x14ac:dyDescent="0.2">
      <c r="A898" s="309"/>
      <c r="B898" s="121"/>
      <c r="C898" s="121"/>
      <c r="D898" s="121"/>
      <c r="E898" s="121"/>
      <c r="F898" s="121"/>
      <c r="G898" s="121"/>
    </row>
    <row r="899" spans="1:7" x14ac:dyDescent="0.2">
      <c r="A899" s="309"/>
      <c r="B899" s="121"/>
      <c r="C899" s="121"/>
      <c r="D899" s="121"/>
      <c r="E899" s="121"/>
      <c r="F899" s="121"/>
      <c r="G899" s="121"/>
    </row>
    <row r="900" spans="1:7" x14ac:dyDescent="0.2">
      <c r="A900" s="309"/>
      <c r="B900" s="121"/>
      <c r="C900" s="121"/>
      <c r="D900" s="121"/>
      <c r="E900" s="121"/>
      <c r="F900" s="121"/>
      <c r="G900" s="121"/>
    </row>
    <row r="901" spans="1:7" x14ac:dyDescent="0.2">
      <c r="A901" s="309"/>
      <c r="B901" s="121"/>
      <c r="C901" s="121"/>
      <c r="D901" s="121"/>
      <c r="E901" s="121"/>
      <c r="F901" s="121"/>
      <c r="G901" s="121"/>
    </row>
    <row r="902" spans="1:7" x14ac:dyDescent="0.2">
      <c r="A902" s="309"/>
      <c r="B902" s="121"/>
      <c r="C902" s="121"/>
      <c r="D902" s="121"/>
      <c r="E902" s="121"/>
      <c r="F902" s="121"/>
      <c r="G902" s="121"/>
    </row>
    <row r="903" spans="1:7" x14ac:dyDescent="0.2">
      <c r="A903" s="309"/>
      <c r="B903" s="121"/>
      <c r="C903" s="121"/>
      <c r="D903" s="121"/>
      <c r="E903" s="121"/>
      <c r="F903" s="121"/>
      <c r="G903" s="121"/>
    </row>
    <row r="904" spans="1:7" x14ac:dyDescent="0.2">
      <c r="A904" s="309"/>
      <c r="B904" s="121"/>
      <c r="C904" s="121"/>
      <c r="D904" s="121"/>
      <c r="E904" s="121"/>
      <c r="F904" s="121"/>
      <c r="G904" s="121"/>
    </row>
    <row r="905" spans="1:7" x14ac:dyDescent="0.2">
      <c r="A905" s="309"/>
      <c r="B905" s="121"/>
      <c r="C905" s="121"/>
      <c r="D905" s="121"/>
      <c r="E905" s="121"/>
      <c r="F905" s="121"/>
      <c r="G905" s="121"/>
    </row>
    <row r="906" spans="1:7" x14ac:dyDescent="0.2">
      <c r="A906" s="309"/>
      <c r="B906" s="121"/>
      <c r="C906" s="121"/>
      <c r="D906" s="121"/>
      <c r="E906" s="121"/>
      <c r="F906" s="121"/>
      <c r="G906" s="121"/>
    </row>
    <row r="907" spans="1:7" x14ac:dyDescent="0.2">
      <c r="A907" s="309"/>
      <c r="B907" s="121"/>
      <c r="C907" s="121"/>
      <c r="D907" s="121"/>
      <c r="E907" s="121"/>
      <c r="F907" s="121"/>
      <c r="G907" s="121"/>
    </row>
    <row r="908" spans="1:7" x14ac:dyDescent="0.2">
      <c r="A908" s="309"/>
      <c r="B908" s="121"/>
      <c r="C908" s="121"/>
      <c r="D908" s="121"/>
      <c r="E908" s="121"/>
      <c r="F908" s="121"/>
      <c r="G908" s="121"/>
    </row>
    <row r="909" spans="1:7" x14ac:dyDescent="0.2">
      <c r="A909" s="309"/>
      <c r="B909" s="121"/>
      <c r="C909" s="121"/>
      <c r="D909" s="121"/>
      <c r="E909" s="121"/>
      <c r="F909" s="121"/>
      <c r="G909" s="121"/>
    </row>
    <row r="910" spans="1:7" x14ac:dyDescent="0.2">
      <c r="A910" s="309"/>
      <c r="B910" s="121"/>
      <c r="C910" s="121"/>
      <c r="D910" s="121"/>
      <c r="E910" s="121"/>
      <c r="F910" s="121"/>
      <c r="G910" s="121"/>
    </row>
    <row r="911" spans="1:7" x14ac:dyDescent="0.2">
      <c r="A911" s="309"/>
      <c r="B911" s="121"/>
      <c r="C911" s="121"/>
      <c r="D911" s="121"/>
      <c r="E911" s="121"/>
      <c r="F911" s="121"/>
      <c r="G911" s="121"/>
    </row>
    <row r="912" spans="1:7" x14ac:dyDescent="0.2">
      <c r="A912" s="309"/>
      <c r="B912" s="121"/>
      <c r="C912" s="121"/>
      <c r="D912" s="121"/>
      <c r="E912" s="121"/>
      <c r="F912" s="121"/>
      <c r="G912" s="121"/>
    </row>
    <row r="913" spans="1:7" x14ac:dyDescent="0.2">
      <c r="A913" s="309"/>
      <c r="B913" s="121"/>
      <c r="C913" s="121"/>
      <c r="D913" s="121"/>
      <c r="E913" s="121"/>
      <c r="F913" s="121"/>
      <c r="G913" s="121"/>
    </row>
    <row r="914" spans="1:7" x14ac:dyDescent="0.2">
      <c r="A914" s="309"/>
      <c r="B914" s="121"/>
      <c r="C914" s="121"/>
      <c r="D914" s="121"/>
      <c r="E914" s="121"/>
      <c r="F914" s="121"/>
      <c r="G914" s="121"/>
    </row>
    <row r="915" spans="1:7" x14ac:dyDescent="0.2">
      <c r="A915" s="309"/>
      <c r="B915" s="121"/>
      <c r="C915" s="121"/>
      <c r="D915" s="121"/>
      <c r="E915" s="121"/>
      <c r="F915" s="121"/>
      <c r="G915" s="121"/>
    </row>
    <row r="916" spans="1:7" x14ac:dyDescent="0.2">
      <c r="A916" s="309"/>
      <c r="B916" s="121"/>
      <c r="C916" s="121"/>
      <c r="D916" s="121"/>
      <c r="E916" s="121"/>
      <c r="F916" s="121"/>
      <c r="G916" s="121"/>
    </row>
    <row r="917" spans="1:7" x14ac:dyDescent="0.2">
      <c r="A917" s="309"/>
      <c r="B917" s="121"/>
      <c r="C917" s="121"/>
      <c r="D917" s="121"/>
      <c r="E917" s="121"/>
      <c r="F917" s="121"/>
      <c r="G917" s="121"/>
    </row>
    <row r="918" spans="1:7" x14ac:dyDescent="0.2">
      <c r="A918" s="309"/>
      <c r="B918" s="121"/>
      <c r="C918" s="121"/>
      <c r="D918" s="121"/>
      <c r="E918" s="121"/>
      <c r="F918" s="121"/>
      <c r="G918" s="121"/>
    </row>
    <row r="919" spans="1:7" x14ac:dyDescent="0.2">
      <c r="A919" s="309"/>
      <c r="B919" s="121"/>
      <c r="C919" s="121"/>
      <c r="D919" s="121"/>
      <c r="E919" s="121"/>
      <c r="F919" s="121"/>
      <c r="G919" s="121"/>
    </row>
    <row r="920" spans="1:7" x14ac:dyDescent="0.2">
      <c r="A920" s="309"/>
      <c r="B920" s="121"/>
      <c r="C920" s="121"/>
      <c r="D920" s="121"/>
      <c r="E920" s="121"/>
      <c r="F920" s="121"/>
      <c r="G920" s="121"/>
    </row>
    <row r="921" spans="1:7" x14ac:dyDescent="0.2">
      <c r="A921" s="309"/>
      <c r="B921" s="121"/>
      <c r="C921" s="121"/>
      <c r="D921" s="121"/>
      <c r="E921" s="121"/>
      <c r="F921" s="121"/>
      <c r="G921" s="121"/>
    </row>
    <row r="922" spans="1:7" x14ac:dyDescent="0.2">
      <c r="A922" s="309"/>
      <c r="B922" s="121"/>
      <c r="C922" s="121"/>
      <c r="D922" s="121"/>
      <c r="E922" s="121"/>
      <c r="F922" s="121"/>
      <c r="G922" s="121"/>
    </row>
    <row r="923" spans="1:7" x14ac:dyDescent="0.2">
      <c r="A923" s="309"/>
      <c r="B923" s="121"/>
      <c r="C923" s="121"/>
      <c r="D923" s="121"/>
      <c r="E923" s="121"/>
      <c r="F923" s="121"/>
      <c r="G923" s="121"/>
    </row>
    <row r="924" spans="1:7" x14ac:dyDescent="0.2">
      <c r="A924" s="309"/>
      <c r="B924" s="121"/>
      <c r="C924" s="121"/>
      <c r="D924" s="121"/>
      <c r="E924" s="121"/>
      <c r="F924" s="121"/>
      <c r="G924" s="121"/>
    </row>
    <row r="925" spans="1:7" x14ac:dyDescent="0.2">
      <c r="A925" s="309"/>
      <c r="B925" s="121"/>
      <c r="C925" s="121"/>
      <c r="D925" s="121"/>
      <c r="E925" s="121"/>
      <c r="F925" s="121"/>
      <c r="G925" s="121"/>
    </row>
    <row r="926" spans="1:7" x14ac:dyDescent="0.2">
      <c r="A926" s="309"/>
      <c r="B926" s="121"/>
      <c r="C926" s="121"/>
      <c r="D926" s="121"/>
      <c r="E926" s="121"/>
      <c r="F926" s="121"/>
      <c r="G926" s="121"/>
    </row>
    <row r="927" spans="1:7" x14ac:dyDescent="0.2">
      <c r="A927" s="309"/>
      <c r="B927" s="121"/>
      <c r="C927" s="121"/>
      <c r="D927" s="121"/>
      <c r="E927" s="121"/>
      <c r="F927" s="121"/>
      <c r="G927" s="121"/>
    </row>
    <row r="928" spans="1:7" x14ac:dyDescent="0.2">
      <c r="A928" s="309"/>
      <c r="B928" s="121"/>
      <c r="C928" s="121"/>
      <c r="D928" s="121"/>
      <c r="E928" s="121"/>
      <c r="F928" s="121"/>
      <c r="G928" s="121"/>
    </row>
    <row r="929" spans="1:7" x14ac:dyDescent="0.2">
      <c r="A929" s="309"/>
      <c r="B929" s="121"/>
      <c r="C929" s="121"/>
      <c r="D929" s="121"/>
      <c r="E929" s="121"/>
      <c r="F929" s="121"/>
      <c r="G929" s="121"/>
    </row>
    <row r="930" spans="1:7" x14ac:dyDescent="0.2">
      <c r="A930" s="309"/>
      <c r="B930" s="121"/>
      <c r="C930" s="121"/>
      <c r="D930" s="121"/>
      <c r="E930" s="121"/>
      <c r="F930" s="121"/>
      <c r="G930" s="121"/>
    </row>
    <row r="931" spans="1:7" x14ac:dyDescent="0.2">
      <c r="A931" s="309"/>
      <c r="B931" s="121"/>
      <c r="C931" s="121"/>
      <c r="D931" s="121"/>
      <c r="E931" s="121"/>
      <c r="F931" s="121"/>
      <c r="G931" s="121"/>
    </row>
    <row r="932" spans="1:7" x14ac:dyDescent="0.2">
      <c r="A932" s="309"/>
      <c r="B932" s="121"/>
      <c r="C932" s="121"/>
      <c r="D932" s="121"/>
      <c r="E932" s="121"/>
      <c r="F932" s="121"/>
      <c r="G932" s="121"/>
    </row>
    <row r="933" spans="1:7" x14ac:dyDescent="0.2">
      <c r="A933" s="309"/>
      <c r="B933" s="121"/>
      <c r="C933" s="121"/>
      <c r="D933" s="121"/>
      <c r="E933" s="121"/>
      <c r="F933" s="121"/>
      <c r="G933" s="121"/>
    </row>
    <row r="934" spans="1:7" x14ac:dyDescent="0.2">
      <c r="A934" s="309"/>
      <c r="B934" s="121"/>
      <c r="C934" s="121"/>
      <c r="D934" s="121"/>
      <c r="E934" s="121"/>
      <c r="F934" s="121"/>
      <c r="G934" s="121"/>
    </row>
    <row r="935" spans="1:7" x14ac:dyDescent="0.2">
      <c r="A935" s="309"/>
      <c r="B935" s="121"/>
      <c r="C935" s="121"/>
      <c r="D935" s="121"/>
      <c r="E935" s="121"/>
      <c r="F935" s="121"/>
      <c r="G935" s="121"/>
    </row>
    <row r="936" spans="1:7" x14ac:dyDescent="0.2">
      <c r="A936" s="309"/>
      <c r="B936" s="121"/>
      <c r="C936" s="121"/>
      <c r="D936" s="121"/>
      <c r="E936" s="121"/>
      <c r="F936" s="121"/>
      <c r="G936" s="121"/>
    </row>
    <row r="937" spans="1:7" x14ac:dyDescent="0.2">
      <c r="A937" s="309"/>
      <c r="B937" s="121"/>
      <c r="C937" s="121"/>
      <c r="D937" s="121"/>
      <c r="E937" s="121"/>
      <c r="F937" s="121"/>
      <c r="G937" s="121"/>
    </row>
    <row r="938" spans="1:7" x14ac:dyDescent="0.2">
      <c r="A938" s="309"/>
      <c r="B938" s="121"/>
      <c r="C938" s="121"/>
      <c r="D938" s="121"/>
      <c r="E938" s="121"/>
      <c r="F938" s="121"/>
      <c r="G938" s="121"/>
    </row>
    <row r="939" spans="1:7" x14ac:dyDescent="0.2">
      <c r="A939" s="309"/>
      <c r="B939" s="121"/>
      <c r="C939" s="121"/>
      <c r="D939" s="121"/>
      <c r="E939" s="121"/>
      <c r="F939" s="121"/>
      <c r="G939" s="121"/>
    </row>
    <row r="940" spans="1:7" x14ac:dyDescent="0.2">
      <c r="A940" s="309"/>
      <c r="B940" s="121"/>
      <c r="C940" s="121"/>
      <c r="D940" s="121"/>
      <c r="E940" s="121"/>
      <c r="F940" s="121"/>
      <c r="G940" s="121"/>
    </row>
    <row r="941" spans="1:7" x14ac:dyDescent="0.2">
      <c r="A941" s="309"/>
      <c r="B941" s="121"/>
      <c r="C941" s="121"/>
      <c r="D941" s="121"/>
      <c r="E941" s="121"/>
      <c r="F941" s="121"/>
      <c r="G941" s="121"/>
    </row>
    <row r="942" spans="1:7" x14ac:dyDescent="0.2">
      <c r="A942" s="309"/>
      <c r="B942" s="121"/>
      <c r="C942" s="121"/>
      <c r="D942" s="121"/>
      <c r="E942" s="121"/>
      <c r="F942" s="121"/>
      <c r="G942" s="121"/>
    </row>
    <row r="943" spans="1:7" x14ac:dyDescent="0.2">
      <c r="A943" s="309"/>
      <c r="B943" s="121"/>
      <c r="C943" s="121"/>
      <c r="D943" s="121"/>
      <c r="E943" s="121"/>
      <c r="F943" s="121"/>
      <c r="G943" s="121"/>
    </row>
    <row r="944" spans="1:7" x14ac:dyDescent="0.2">
      <c r="A944" s="309"/>
      <c r="B944" s="121"/>
      <c r="C944" s="121"/>
      <c r="D944" s="121"/>
      <c r="E944" s="121"/>
      <c r="F944" s="121"/>
      <c r="G944" s="121"/>
    </row>
    <row r="945" spans="1:7" x14ac:dyDescent="0.2">
      <c r="A945" s="309"/>
      <c r="B945" s="121"/>
      <c r="C945" s="121"/>
      <c r="D945" s="121"/>
      <c r="E945" s="121"/>
      <c r="F945" s="121"/>
      <c r="G945" s="121"/>
    </row>
    <row r="946" spans="1:7" x14ac:dyDescent="0.2">
      <c r="A946" s="309"/>
      <c r="B946" s="121"/>
      <c r="C946" s="121"/>
      <c r="D946" s="121"/>
      <c r="E946" s="121"/>
      <c r="F946" s="121"/>
      <c r="G946" s="121"/>
    </row>
    <row r="947" spans="1:7" x14ac:dyDescent="0.2">
      <c r="A947" s="309"/>
      <c r="B947" s="121"/>
      <c r="C947" s="121"/>
      <c r="D947" s="121"/>
      <c r="E947" s="121"/>
      <c r="F947" s="121"/>
      <c r="G947" s="121"/>
    </row>
    <row r="948" spans="1:7" x14ac:dyDescent="0.2">
      <c r="A948" s="309"/>
      <c r="B948" s="121"/>
      <c r="C948" s="121"/>
      <c r="D948" s="121"/>
      <c r="E948" s="121"/>
      <c r="F948" s="121"/>
      <c r="G948" s="121"/>
    </row>
    <row r="949" spans="1:7" x14ac:dyDescent="0.2">
      <c r="A949" s="309"/>
      <c r="B949" s="121"/>
      <c r="C949" s="121"/>
      <c r="D949" s="121"/>
      <c r="E949" s="121"/>
      <c r="F949" s="121"/>
      <c r="G949" s="121"/>
    </row>
    <row r="950" spans="1:7" x14ac:dyDescent="0.2">
      <c r="A950" s="309"/>
      <c r="B950" s="121"/>
      <c r="C950" s="121"/>
      <c r="D950" s="121"/>
      <c r="E950" s="121"/>
      <c r="F950" s="121"/>
      <c r="G950" s="121"/>
    </row>
    <row r="951" spans="1:7" x14ac:dyDescent="0.2">
      <c r="A951" s="309"/>
      <c r="B951" s="121"/>
      <c r="C951" s="121"/>
      <c r="D951" s="121"/>
      <c r="E951" s="121"/>
      <c r="F951" s="121"/>
      <c r="G951" s="121"/>
    </row>
    <row r="952" spans="1:7" x14ac:dyDescent="0.2">
      <c r="A952" s="309"/>
      <c r="B952" s="121"/>
      <c r="C952" s="121"/>
      <c r="D952" s="121"/>
      <c r="E952" s="121"/>
      <c r="F952" s="121"/>
      <c r="G952" s="121"/>
    </row>
    <row r="953" spans="1:7" x14ac:dyDescent="0.2">
      <c r="A953" s="309"/>
      <c r="B953" s="121"/>
      <c r="C953" s="121"/>
      <c r="D953" s="121"/>
      <c r="E953" s="121"/>
      <c r="F953" s="121"/>
      <c r="G953" s="121"/>
    </row>
    <row r="954" spans="1:7" x14ac:dyDescent="0.2">
      <c r="A954" s="309"/>
      <c r="B954" s="121"/>
      <c r="C954" s="121"/>
      <c r="D954" s="121"/>
      <c r="E954" s="121"/>
      <c r="F954" s="121"/>
      <c r="G954" s="121"/>
    </row>
    <row r="955" spans="1:7" x14ac:dyDescent="0.2">
      <c r="A955" s="309"/>
      <c r="B955" s="121"/>
      <c r="C955" s="121"/>
      <c r="D955" s="121"/>
      <c r="E955" s="121"/>
      <c r="F955" s="121"/>
      <c r="G955" s="121"/>
    </row>
    <row r="956" spans="1:7" x14ac:dyDescent="0.2">
      <c r="A956" s="309"/>
      <c r="B956" s="121"/>
      <c r="C956" s="121"/>
      <c r="D956" s="121"/>
      <c r="E956" s="121"/>
      <c r="F956" s="121"/>
      <c r="G956" s="121"/>
    </row>
    <row r="957" spans="1:7" x14ac:dyDescent="0.2">
      <c r="A957" s="309"/>
      <c r="B957" s="121"/>
      <c r="C957" s="121"/>
      <c r="D957" s="121"/>
      <c r="E957" s="121"/>
      <c r="F957" s="121"/>
      <c r="G957" s="121"/>
    </row>
    <row r="958" spans="1:7" x14ac:dyDescent="0.2">
      <c r="A958" s="309"/>
      <c r="B958" s="121"/>
      <c r="C958" s="121"/>
      <c r="D958" s="121"/>
      <c r="E958" s="121"/>
      <c r="F958" s="121"/>
      <c r="G958" s="121"/>
    </row>
    <row r="959" spans="1:7" x14ac:dyDescent="0.2">
      <c r="A959" s="309"/>
      <c r="B959" s="121"/>
      <c r="C959" s="121"/>
      <c r="D959" s="121"/>
      <c r="E959" s="121"/>
      <c r="F959" s="121"/>
      <c r="G959" s="121"/>
    </row>
    <row r="960" spans="1:7" x14ac:dyDescent="0.2">
      <c r="A960" s="309"/>
      <c r="B960" s="121"/>
      <c r="C960" s="121"/>
      <c r="D960" s="121"/>
      <c r="E960" s="121"/>
      <c r="F960" s="121"/>
      <c r="G960" s="121"/>
    </row>
    <row r="961" spans="1:7" x14ac:dyDescent="0.2">
      <c r="A961" s="309"/>
      <c r="B961" s="121"/>
      <c r="C961" s="121"/>
      <c r="D961" s="121"/>
      <c r="E961" s="121"/>
      <c r="F961" s="121"/>
      <c r="G961" s="121"/>
    </row>
    <row r="962" spans="1:7" x14ac:dyDescent="0.2">
      <c r="A962" s="309"/>
      <c r="B962" s="121"/>
      <c r="C962" s="121"/>
      <c r="D962" s="121"/>
      <c r="E962" s="121"/>
      <c r="F962" s="121"/>
      <c r="G962" s="121"/>
    </row>
    <row r="963" spans="1:7" x14ac:dyDescent="0.2">
      <c r="A963" s="309"/>
      <c r="B963" s="121"/>
      <c r="C963" s="121"/>
      <c r="D963" s="121"/>
      <c r="E963" s="121"/>
      <c r="F963" s="121"/>
      <c r="G963" s="121"/>
    </row>
    <row r="964" spans="1:7" x14ac:dyDescent="0.2">
      <c r="A964" s="309"/>
      <c r="B964" s="121"/>
      <c r="C964" s="121"/>
      <c r="D964" s="121"/>
      <c r="E964" s="121"/>
      <c r="F964" s="121"/>
      <c r="G964" s="121"/>
    </row>
    <row r="965" spans="1:7" x14ac:dyDescent="0.2">
      <c r="A965" s="309"/>
      <c r="B965" s="121"/>
      <c r="C965" s="121"/>
      <c r="D965" s="121"/>
      <c r="E965" s="121"/>
      <c r="F965" s="121"/>
      <c r="G965" s="121"/>
    </row>
    <row r="966" spans="1:7" x14ac:dyDescent="0.2">
      <c r="A966" s="309"/>
      <c r="B966" s="121"/>
      <c r="C966" s="121"/>
      <c r="D966" s="121"/>
      <c r="E966" s="121"/>
      <c r="F966" s="121"/>
      <c r="G966" s="121"/>
    </row>
    <row r="967" spans="1:7" x14ac:dyDescent="0.2">
      <c r="A967" s="309"/>
      <c r="B967" s="121"/>
      <c r="C967" s="121"/>
      <c r="D967" s="121"/>
      <c r="E967" s="121"/>
      <c r="F967" s="121"/>
      <c r="G967" s="121"/>
    </row>
    <row r="968" spans="1:7" x14ac:dyDescent="0.2">
      <c r="A968" s="309"/>
      <c r="B968" s="121"/>
      <c r="C968" s="121"/>
      <c r="D968" s="121"/>
      <c r="E968" s="121"/>
      <c r="F968" s="121"/>
      <c r="G968" s="121"/>
    </row>
    <row r="969" spans="1:7" x14ac:dyDescent="0.2">
      <c r="A969" s="309"/>
      <c r="B969" s="121"/>
      <c r="C969" s="121"/>
      <c r="D969" s="121"/>
      <c r="E969" s="121"/>
      <c r="F969" s="121"/>
      <c r="G969" s="121"/>
    </row>
    <row r="970" spans="1:7" x14ac:dyDescent="0.2">
      <c r="A970" s="309"/>
      <c r="B970" s="121"/>
      <c r="C970" s="121"/>
      <c r="D970" s="121"/>
      <c r="E970" s="121"/>
      <c r="F970" s="121"/>
      <c r="G970" s="121"/>
    </row>
    <row r="971" spans="1:7" x14ac:dyDescent="0.2">
      <c r="A971" s="309"/>
      <c r="B971" s="121"/>
      <c r="C971" s="121"/>
      <c r="D971" s="121"/>
      <c r="E971" s="121"/>
      <c r="F971" s="121"/>
      <c r="G971" s="121"/>
    </row>
  </sheetData>
  <mergeCells count="3">
    <mergeCell ref="B7:C7"/>
    <mergeCell ref="D7:E7"/>
    <mergeCell ref="F7:G7"/>
  </mergeCells>
  <printOptions horizontalCentered="1"/>
  <pageMargins left="0.23622047244094491" right="0.23622047244094491" top="0.39370078740157483" bottom="0.39370078740157483" header="0" footer="0"/>
  <pageSetup scale="55" orientation="portrait" r:id="rId1"/>
  <headerFooter alignWithMargins="0">
    <oddHeader xml:space="preserve">&amp;R
</oddHeader>
    <oddFooter>&amp;C&amp;14M. EN A. GONZALO FERREIRA MARTÍNEZ
DIRECTOR DE ADMINISTRACIÓN Y FINANZAS &amp;R
&amp;12
&amp;"-,Negrita"&amp;16 45</oddFooter>
  </headerFooter>
  <rowBreaks count="9" manualBreakCount="9">
    <brk id="106" max="6" man="1"/>
    <brk id="204" max="6" man="1"/>
    <brk id="302" max="6" man="1"/>
    <brk id="400" max="6" man="1"/>
    <brk id="498" max="6" man="1"/>
    <brk id="596" max="6" man="1"/>
    <brk id="694" max="6" man="1"/>
    <brk id="792" max="6" man="1"/>
    <brk id="88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3:H72"/>
  <sheetViews>
    <sheetView showGridLines="0" topLeftCell="A16" workbookViewId="0">
      <selection activeCell="E16" sqref="E16"/>
    </sheetView>
  </sheetViews>
  <sheetFormatPr baseColWidth="10" defaultRowHeight="12.75" x14ac:dyDescent="0.2"/>
  <cols>
    <col min="1" max="1" width="5.5703125" style="87" customWidth="1"/>
    <col min="2" max="2" width="24.7109375" style="87" customWidth="1"/>
    <col min="3" max="4" width="24" style="87" customWidth="1"/>
    <col min="5" max="5" width="23.5703125" style="87" customWidth="1"/>
    <col min="6" max="6" width="16.7109375" style="87" customWidth="1"/>
    <col min="7" max="7" width="14" style="87" bestFit="1" customWidth="1"/>
    <col min="8" max="12" width="13.42578125" style="87" bestFit="1" customWidth="1"/>
    <col min="13" max="13" width="11.7109375" style="87" bestFit="1" customWidth="1"/>
    <col min="14" max="256" width="11.42578125" style="87"/>
    <col min="257" max="257" width="5.5703125" style="87" customWidth="1"/>
    <col min="258" max="258" width="24.7109375" style="87" customWidth="1"/>
    <col min="259" max="260" width="24" style="87" customWidth="1"/>
    <col min="261" max="261" width="23.5703125" style="87" customWidth="1"/>
    <col min="262" max="262" width="15.28515625" style="87" customWidth="1"/>
    <col min="263" max="263" width="14" style="87" bestFit="1" customWidth="1"/>
    <col min="264" max="268" width="13.42578125" style="87" bestFit="1" customWidth="1"/>
    <col min="269" max="269" width="11.7109375" style="87" bestFit="1" customWidth="1"/>
    <col min="270" max="512" width="11.42578125" style="87"/>
    <col min="513" max="513" width="5.5703125" style="87" customWidth="1"/>
    <col min="514" max="514" width="24.7109375" style="87" customWidth="1"/>
    <col min="515" max="516" width="24" style="87" customWidth="1"/>
    <col min="517" max="517" width="23.5703125" style="87" customWidth="1"/>
    <col min="518" max="518" width="15.28515625" style="87" customWidth="1"/>
    <col min="519" max="519" width="14" style="87" bestFit="1" customWidth="1"/>
    <col min="520" max="524" width="13.42578125" style="87" bestFit="1" customWidth="1"/>
    <col min="525" max="525" width="11.7109375" style="87" bestFit="1" customWidth="1"/>
    <col min="526" max="768" width="11.42578125" style="87"/>
    <col min="769" max="769" width="5.5703125" style="87" customWidth="1"/>
    <col min="770" max="770" width="24.7109375" style="87" customWidth="1"/>
    <col min="771" max="772" width="24" style="87" customWidth="1"/>
    <col min="773" max="773" width="23.5703125" style="87" customWidth="1"/>
    <col min="774" max="774" width="15.28515625" style="87" customWidth="1"/>
    <col min="775" max="775" width="14" style="87" bestFit="1" customWidth="1"/>
    <col min="776" max="780" width="13.42578125" style="87" bestFit="1" customWidth="1"/>
    <col min="781" max="781" width="11.7109375" style="87" bestFit="1" customWidth="1"/>
    <col min="782" max="1024" width="11.42578125" style="87"/>
    <col min="1025" max="1025" width="5.5703125" style="87" customWidth="1"/>
    <col min="1026" max="1026" width="24.7109375" style="87" customWidth="1"/>
    <col min="1027" max="1028" width="24" style="87" customWidth="1"/>
    <col min="1029" max="1029" width="23.5703125" style="87" customWidth="1"/>
    <col min="1030" max="1030" width="15.28515625" style="87" customWidth="1"/>
    <col min="1031" max="1031" width="14" style="87" bestFit="1" customWidth="1"/>
    <col min="1032" max="1036" width="13.42578125" style="87" bestFit="1" customWidth="1"/>
    <col min="1037" max="1037" width="11.7109375" style="87" bestFit="1" customWidth="1"/>
    <col min="1038" max="1280" width="11.42578125" style="87"/>
    <col min="1281" max="1281" width="5.5703125" style="87" customWidth="1"/>
    <col min="1282" max="1282" width="24.7109375" style="87" customWidth="1"/>
    <col min="1283" max="1284" width="24" style="87" customWidth="1"/>
    <col min="1285" max="1285" width="23.5703125" style="87" customWidth="1"/>
    <col min="1286" max="1286" width="15.28515625" style="87" customWidth="1"/>
    <col min="1287" max="1287" width="14" style="87" bestFit="1" customWidth="1"/>
    <col min="1288" max="1292" width="13.42578125" style="87" bestFit="1" customWidth="1"/>
    <col min="1293" max="1293" width="11.7109375" style="87" bestFit="1" customWidth="1"/>
    <col min="1294" max="1536" width="11.42578125" style="87"/>
    <col min="1537" max="1537" width="5.5703125" style="87" customWidth="1"/>
    <col min="1538" max="1538" width="24.7109375" style="87" customWidth="1"/>
    <col min="1539" max="1540" width="24" style="87" customWidth="1"/>
    <col min="1541" max="1541" width="23.5703125" style="87" customWidth="1"/>
    <col min="1542" max="1542" width="15.28515625" style="87" customWidth="1"/>
    <col min="1543" max="1543" width="14" style="87" bestFit="1" customWidth="1"/>
    <col min="1544" max="1548" width="13.42578125" style="87" bestFit="1" customWidth="1"/>
    <col min="1549" max="1549" width="11.7109375" style="87" bestFit="1" customWidth="1"/>
    <col min="1550" max="1792" width="11.42578125" style="87"/>
    <col min="1793" max="1793" width="5.5703125" style="87" customWidth="1"/>
    <col min="1794" max="1794" width="24.7109375" style="87" customWidth="1"/>
    <col min="1795" max="1796" width="24" style="87" customWidth="1"/>
    <col min="1797" max="1797" width="23.5703125" style="87" customWidth="1"/>
    <col min="1798" max="1798" width="15.28515625" style="87" customWidth="1"/>
    <col min="1799" max="1799" width="14" style="87" bestFit="1" customWidth="1"/>
    <col min="1800" max="1804" width="13.42578125" style="87" bestFit="1" customWidth="1"/>
    <col min="1805" max="1805" width="11.7109375" style="87" bestFit="1" customWidth="1"/>
    <col min="1806" max="2048" width="11.42578125" style="87"/>
    <col min="2049" max="2049" width="5.5703125" style="87" customWidth="1"/>
    <col min="2050" max="2050" width="24.7109375" style="87" customWidth="1"/>
    <col min="2051" max="2052" width="24" style="87" customWidth="1"/>
    <col min="2053" max="2053" width="23.5703125" style="87" customWidth="1"/>
    <col min="2054" max="2054" width="15.28515625" style="87" customWidth="1"/>
    <col min="2055" max="2055" width="14" style="87" bestFit="1" customWidth="1"/>
    <col min="2056" max="2060" width="13.42578125" style="87" bestFit="1" customWidth="1"/>
    <col min="2061" max="2061" width="11.7109375" style="87" bestFit="1" customWidth="1"/>
    <col min="2062" max="2304" width="11.42578125" style="87"/>
    <col min="2305" max="2305" width="5.5703125" style="87" customWidth="1"/>
    <col min="2306" max="2306" width="24.7109375" style="87" customWidth="1"/>
    <col min="2307" max="2308" width="24" style="87" customWidth="1"/>
    <col min="2309" max="2309" width="23.5703125" style="87" customWidth="1"/>
    <col min="2310" max="2310" width="15.28515625" style="87" customWidth="1"/>
    <col min="2311" max="2311" width="14" style="87" bestFit="1" customWidth="1"/>
    <col min="2312" max="2316" width="13.42578125" style="87" bestFit="1" customWidth="1"/>
    <col min="2317" max="2317" width="11.7109375" style="87" bestFit="1" customWidth="1"/>
    <col min="2318" max="2560" width="11.42578125" style="87"/>
    <col min="2561" max="2561" width="5.5703125" style="87" customWidth="1"/>
    <col min="2562" max="2562" width="24.7109375" style="87" customWidth="1"/>
    <col min="2563" max="2564" width="24" style="87" customWidth="1"/>
    <col min="2565" max="2565" width="23.5703125" style="87" customWidth="1"/>
    <col min="2566" max="2566" width="15.28515625" style="87" customWidth="1"/>
    <col min="2567" max="2567" width="14" style="87" bestFit="1" customWidth="1"/>
    <col min="2568" max="2572" width="13.42578125" style="87" bestFit="1" customWidth="1"/>
    <col min="2573" max="2573" width="11.7109375" style="87" bestFit="1" customWidth="1"/>
    <col min="2574" max="2816" width="11.42578125" style="87"/>
    <col min="2817" max="2817" width="5.5703125" style="87" customWidth="1"/>
    <col min="2818" max="2818" width="24.7109375" style="87" customWidth="1"/>
    <col min="2819" max="2820" width="24" style="87" customWidth="1"/>
    <col min="2821" max="2821" width="23.5703125" style="87" customWidth="1"/>
    <col min="2822" max="2822" width="15.28515625" style="87" customWidth="1"/>
    <col min="2823" max="2823" width="14" style="87" bestFit="1" customWidth="1"/>
    <col min="2824" max="2828" width="13.42578125" style="87" bestFit="1" customWidth="1"/>
    <col min="2829" max="2829" width="11.7109375" style="87" bestFit="1" customWidth="1"/>
    <col min="2830" max="3072" width="11.42578125" style="87"/>
    <col min="3073" max="3073" width="5.5703125" style="87" customWidth="1"/>
    <col min="3074" max="3074" width="24.7109375" style="87" customWidth="1"/>
    <col min="3075" max="3076" width="24" style="87" customWidth="1"/>
    <col min="3077" max="3077" width="23.5703125" style="87" customWidth="1"/>
    <col min="3078" max="3078" width="15.28515625" style="87" customWidth="1"/>
    <col min="3079" max="3079" width="14" style="87" bestFit="1" customWidth="1"/>
    <col min="3080" max="3084" width="13.42578125" style="87" bestFit="1" customWidth="1"/>
    <col min="3085" max="3085" width="11.7109375" style="87" bestFit="1" customWidth="1"/>
    <col min="3086" max="3328" width="11.42578125" style="87"/>
    <col min="3329" max="3329" width="5.5703125" style="87" customWidth="1"/>
    <col min="3330" max="3330" width="24.7109375" style="87" customWidth="1"/>
    <col min="3331" max="3332" width="24" style="87" customWidth="1"/>
    <col min="3333" max="3333" width="23.5703125" style="87" customWidth="1"/>
    <col min="3334" max="3334" width="15.28515625" style="87" customWidth="1"/>
    <col min="3335" max="3335" width="14" style="87" bestFit="1" customWidth="1"/>
    <col min="3336" max="3340" width="13.42578125" style="87" bestFit="1" customWidth="1"/>
    <col min="3341" max="3341" width="11.7109375" style="87" bestFit="1" customWidth="1"/>
    <col min="3342" max="3584" width="11.42578125" style="87"/>
    <col min="3585" max="3585" width="5.5703125" style="87" customWidth="1"/>
    <col min="3586" max="3586" width="24.7109375" style="87" customWidth="1"/>
    <col min="3587" max="3588" width="24" style="87" customWidth="1"/>
    <col min="3589" max="3589" width="23.5703125" style="87" customWidth="1"/>
    <col min="3590" max="3590" width="15.28515625" style="87" customWidth="1"/>
    <col min="3591" max="3591" width="14" style="87" bestFit="1" customWidth="1"/>
    <col min="3592" max="3596" width="13.42578125" style="87" bestFit="1" customWidth="1"/>
    <col min="3597" max="3597" width="11.7109375" style="87" bestFit="1" customWidth="1"/>
    <col min="3598" max="3840" width="11.42578125" style="87"/>
    <col min="3841" max="3841" width="5.5703125" style="87" customWidth="1"/>
    <col min="3842" max="3842" width="24.7109375" style="87" customWidth="1"/>
    <col min="3843" max="3844" width="24" style="87" customWidth="1"/>
    <col min="3845" max="3845" width="23.5703125" style="87" customWidth="1"/>
    <col min="3846" max="3846" width="15.28515625" style="87" customWidth="1"/>
    <col min="3847" max="3847" width="14" style="87" bestFit="1" customWidth="1"/>
    <col min="3848" max="3852" width="13.42578125" style="87" bestFit="1" customWidth="1"/>
    <col min="3853" max="3853" width="11.7109375" style="87" bestFit="1" customWidth="1"/>
    <col min="3854" max="4096" width="11.42578125" style="87"/>
    <col min="4097" max="4097" width="5.5703125" style="87" customWidth="1"/>
    <col min="4098" max="4098" width="24.7109375" style="87" customWidth="1"/>
    <col min="4099" max="4100" width="24" style="87" customWidth="1"/>
    <col min="4101" max="4101" width="23.5703125" style="87" customWidth="1"/>
    <col min="4102" max="4102" width="15.28515625" style="87" customWidth="1"/>
    <col min="4103" max="4103" width="14" style="87" bestFit="1" customWidth="1"/>
    <col min="4104" max="4108" width="13.42578125" style="87" bestFit="1" customWidth="1"/>
    <col min="4109" max="4109" width="11.7109375" style="87" bestFit="1" customWidth="1"/>
    <col min="4110" max="4352" width="11.42578125" style="87"/>
    <col min="4353" max="4353" width="5.5703125" style="87" customWidth="1"/>
    <col min="4354" max="4354" width="24.7109375" style="87" customWidth="1"/>
    <col min="4355" max="4356" width="24" style="87" customWidth="1"/>
    <col min="4357" max="4357" width="23.5703125" style="87" customWidth="1"/>
    <col min="4358" max="4358" width="15.28515625" style="87" customWidth="1"/>
    <col min="4359" max="4359" width="14" style="87" bestFit="1" customWidth="1"/>
    <col min="4360" max="4364" width="13.42578125" style="87" bestFit="1" customWidth="1"/>
    <col min="4365" max="4365" width="11.7109375" style="87" bestFit="1" customWidth="1"/>
    <col min="4366" max="4608" width="11.42578125" style="87"/>
    <col min="4609" max="4609" width="5.5703125" style="87" customWidth="1"/>
    <col min="4610" max="4610" width="24.7109375" style="87" customWidth="1"/>
    <col min="4611" max="4612" width="24" style="87" customWidth="1"/>
    <col min="4613" max="4613" width="23.5703125" style="87" customWidth="1"/>
    <col min="4614" max="4614" width="15.28515625" style="87" customWidth="1"/>
    <col min="4615" max="4615" width="14" style="87" bestFit="1" customWidth="1"/>
    <col min="4616" max="4620" width="13.42578125" style="87" bestFit="1" customWidth="1"/>
    <col min="4621" max="4621" width="11.7109375" style="87" bestFit="1" customWidth="1"/>
    <col min="4622" max="4864" width="11.42578125" style="87"/>
    <col min="4865" max="4865" width="5.5703125" style="87" customWidth="1"/>
    <col min="4866" max="4866" width="24.7109375" style="87" customWidth="1"/>
    <col min="4867" max="4868" width="24" style="87" customWidth="1"/>
    <col min="4869" max="4869" width="23.5703125" style="87" customWidth="1"/>
    <col min="4870" max="4870" width="15.28515625" style="87" customWidth="1"/>
    <col min="4871" max="4871" width="14" style="87" bestFit="1" customWidth="1"/>
    <col min="4872" max="4876" width="13.42578125" style="87" bestFit="1" customWidth="1"/>
    <col min="4877" max="4877" width="11.7109375" style="87" bestFit="1" customWidth="1"/>
    <col min="4878" max="5120" width="11.42578125" style="87"/>
    <col min="5121" max="5121" width="5.5703125" style="87" customWidth="1"/>
    <col min="5122" max="5122" width="24.7109375" style="87" customWidth="1"/>
    <col min="5123" max="5124" width="24" style="87" customWidth="1"/>
    <col min="5125" max="5125" width="23.5703125" style="87" customWidth="1"/>
    <col min="5126" max="5126" width="15.28515625" style="87" customWidth="1"/>
    <col min="5127" max="5127" width="14" style="87" bestFit="1" customWidth="1"/>
    <col min="5128" max="5132" width="13.42578125" style="87" bestFit="1" customWidth="1"/>
    <col min="5133" max="5133" width="11.7109375" style="87" bestFit="1" customWidth="1"/>
    <col min="5134" max="5376" width="11.42578125" style="87"/>
    <col min="5377" max="5377" width="5.5703125" style="87" customWidth="1"/>
    <col min="5378" max="5378" width="24.7109375" style="87" customWidth="1"/>
    <col min="5379" max="5380" width="24" style="87" customWidth="1"/>
    <col min="5381" max="5381" width="23.5703125" style="87" customWidth="1"/>
    <col min="5382" max="5382" width="15.28515625" style="87" customWidth="1"/>
    <col min="5383" max="5383" width="14" style="87" bestFit="1" customWidth="1"/>
    <col min="5384" max="5388" width="13.42578125" style="87" bestFit="1" customWidth="1"/>
    <col min="5389" max="5389" width="11.7109375" style="87" bestFit="1" customWidth="1"/>
    <col min="5390" max="5632" width="11.42578125" style="87"/>
    <col min="5633" max="5633" width="5.5703125" style="87" customWidth="1"/>
    <col min="5634" max="5634" width="24.7109375" style="87" customWidth="1"/>
    <col min="5635" max="5636" width="24" style="87" customWidth="1"/>
    <col min="5637" max="5637" width="23.5703125" style="87" customWidth="1"/>
    <col min="5638" max="5638" width="15.28515625" style="87" customWidth="1"/>
    <col min="5639" max="5639" width="14" style="87" bestFit="1" customWidth="1"/>
    <col min="5640" max="5644" width="13.42578125" style="87" bestFit="1" customWidth="1"/>
    <col min="5645" max="5645" width="11.7109375" style="87" bestFit="1" customWidth="1"/>
    <col min="5646" max="5888" width="11.42578125" style="87"/>
    <col min="5889" max="5889" width="5.5703125" style="87" customWidth="1"/>
    <col min="5890" max="5890" width="24.7109375" style="87" customWidth="1"/>
    <col min="5891" max="5892" width="24" style="87" customWidth="1"/>
    <col min="5893" max="5893" width="23.5703125" style="87" customWidth="1"/>
    <col min="5894" max="5894" width="15.28515625" style="87" customWidth="1"/>
    <col min="5895" max="5895" width="14" style="87" bestFit="1" customWidth="1"/>
    <col min="5896" max="5900" width="13.42578125" style="87" bestFit="1" customWidth="1"/>
    <col min="5901" max="5901" width="11.7109375" style="87" bestFit="1" customWidth="1"/>
    <col min="5902" max="6144" width="11.42578125" style="87"/>
    <col min="6145" max="6145" width="5.5703125" style="87" customWidth="1"/>
    <col min="6146" max="6146" width="24.7109375" style="87" customWidth="1"/>
    <col min="6147" max="6148" width="24" style="87" customWidth="1"/>
    <col min="6149" max="6149" width="23.5703125" style="87" customWidth="1"/>
    <col min="6150" max="6150" width="15.28515625" style="87" customWidth="1"/>
    <col min="6151" max="6151" width="14" style="87" bestFit="1" customWidth="1"/>
    <col min="6152" max="6156" width="13.42578125" style="87" bestFit="1" customWidth="1"/>
    <col min="6157" max="6157" width="11.7109375" style="87" bestFit="1" customWidth="1"/>
    <col min="6158" max="6400" width="11.42578125" style="87"/>
    <col min="6401" max="6401" width="5.5703125" style="87" customWidth="1"/>
    <col min="6402" max="6402" width="24.7109375" style="87" customWidth="1"/>
    <col min="6403" max="6404" width="24" style="87" customWidth="1"/>
    <col min="6405" max="6405" width="23.5703125" style="87" customWidth="1"/>
    <col min="6406" max="6406" width="15.28515625" style="87" customWidth="1"/>
    <col min="6407" max="6407" width="14" style="87" bestFit="1" customWidth="1"/>
    <col min="6408" max="6412" width="13.42578125" style="87" bestFit="1" customWidth="1"/>
    <col min="6413" max="6413" width="11.7109375" style="87" bestFit="1" customWidth="1"/>
    <col min="6414" max="6656" width="11.42578125" style="87"/>
    <col min="6657" max="6657" width="5.5703125" style="87" customWidth="1"/>
    <col min="6658" max="6658" width="24.7109375" style="87" customWidth="1"/>
    <col min="6659" max="6660" width="24" style="87" customWidth="1"/>
    <col min="6661" max="6661" width="23.5703125" style="87" customWidth="1"/>
    <col min="6662" max="6662" width="15.28515625" style="87" customWidth="1"/>
    <col min="6663" max="6663" width="14" style="87" bestFit="1" customWidth="1"/>
    <col min="6664" max="6668" width="13.42578125" style="87" bestFit="1" customWidth="1"/>
    <col min="6669" max="6669" width="11.7109375" style="87" bestFit="1" customWidth="1"/>
    <col min="6670" max="6912" width="11.42578125" style="87"/>
    <col min="6913" max="6913" width="5.5703125" style="87" customWidth="1"/>
    <col min="6914" max="6914" width="24.7109375" style="87" customWidth="1"/>
    <col min="6915" max="6916" width="24" style="87" customWidth="1"/>
    <col min="6917" max="6917" width="23.5703125" style="87" customWidth="1"/>
    <col min="6918" max="6918" width="15.28515625" style="87" customWidth="1"/>
    <col min="6919" max="6919" width="14" style="87" bestFit="1" customWidth="1"/>
    <col min="6920" max="6924" width="13.42578125" style="87" bestFit="1" customWidth="1"/>
    <col min="6925" max="6925" width="11.7109375" style="87" bestFit="1" customWidth="1"/>
    <col min="6926" max="7168" width="11.42578125" style="87"/>
    <col min="7169" max="7169" width="5.5703125" style="87" customWidth="1"/>
    <col min="7170" max="7170" width="24.7109375" style="87" customWidth="1"/>
    <col min="7171" max="7172" width="24" style="87" customWidth="1"/>
    <col min="7173" max="7173" width="23.5703125" style="87" customWidth="1"/>
    <col min="7174" max="7174" width="15.28515625" style="87" customWidth="1"/>
    <col min="7175" max="7175" width="14" style="87" bestFit="1" customWidth="1"/>
    <col min="7176" max="7180" width="13.42578125" style="87" bestFit="1" customWidth="1"/>
    <col min="7181" max="7181" width="11.7109375" style="87" bestFit="1" customWidth="1"/>
    <col min="7182" max="7424" width="11.42578125" style="87"/>
    <col min="7425" max="7425" width="5.5703125" style="87" customWidth="1"/>
    <col min="7426" max="7426" width="24.7109375" style="87" customWidth="1"/>
    <col min="7427" max="7428" width="24" style="87" customWidth="1"/>
    <col min="7429" max="7429" width="23.5703125" style="87" customWidth="1"/>
    <col min="7430" max="7430" width="15.28515625" style="87" customWidth="1"/>
    <col min="7431" max="7431" width="14" style="87" bestFit="1" customWidth="1"/>
    <col min="7432" max="7436" width="13.42578125" style="87" bestFit="1" customWidth="1"/>
    <col min="7437" max="7437" width="11.7109375" style="87" bestFit="1" customWidth="1"/>
    <col min="7438" max="7680" width="11.42578125" style="87"/>
    <col min="7681" max="7681" width="5.5703125" style="87" customWidth="1"/>
    <col min="7682" max="7682" width="24.7109375" style="87" customWidth="1"/>
    <col min="7683" max="7684" width="24" style="87" customWidth="1"/>
    <col min="7685" max="7685" width="23.5703125" style="87" customWidth="1"/>
    <col min="7686" max="7686" width="15.28515625" style="87" customWidth="1"/>
    <col min="7687" max="7687" width="14" style="87" bestFit="1" customWidth="1"/>
    <col min="7688" max="7692" width="13.42578125" style="87" bestFit="1" customWidth="1"/>
    <col min="7693" max="7693" width="11.7109375" style="87" bestFit="1" customWidth="1"/>
    <col min="7694" max="7936" width="11.42578125" style="87"/>
    <col min="7937" max="7937" width="5.5703125" style="87" customWidth="1"/>
    <col min="7938" max="7938" width="24.7109375" style="87" customWidth="1"/>
    <col min="7939" max="7940" width="24" style="87" customWidth="1"/>
    <col min="7941" max="7941" width="23.5703125" style="87" customWidth="1"/>
    <col min="7942" max="7942" width="15.28515625" style="87" customWidth="1"/>
    <col min="7943" max="7943" width="14" style="87" bestFit="1" customWidth="1"/>
    <col min="7944" max="7948" width="13.42578125" style="87" bestFit="1" customWidth="1"/>
    <col min="7949" max="7949" width="11.7109375" style="87" bestFit="1" customWidth="1"/>
    <col min="7950" max="8192" width="11.42578125" style="87"/>
    <col min="8193" max="8193" width="5.5703125" style="87" customWidth="1"/>
    <col min="8194" max="8194" width="24.7109375" style="87" customWidth="1"/>
    <col min="8195" max="8196" width="24" style="87" customWidth="1"/>
    <col min="8197" max="8197" width="23.5703125" style="87" customWidth="1"/>
    <col min="8198" max="8198" width="15.28515625" style="87" customWidth="1"/>
    <col min="8199" max="8199" width="14" style="87" bestFit="1" customWidth="1"/>
    <col min="8200" max="8204" width="13.42578125" style="87" bestFit="1" customWidth="1"/>
    <col min="8205" max="8205" width="11.7109375" style="87" bestFit="1" customWidth="1"/>
    <col min="8206" max="8448" width="11.42578125" style="87"/>
    <col min="8449" max="8449" width="5.5703125" style="87" customWidth="1"/>
    <col min="8450" max="8450" width="24.7109375" style="87" customWidth="1"/>
    <col min="8451" max="8452" width="24" style="87" customWidth="1"/>
    <col min="8453" max="8453" width="23.5703125" style="87" customWidth="1"/>
    <col min="8454" max="8454" width="15.28515625" style="87" customWidth="1"/>
    <col min="8455" max="8455" width="14" style="87" bestFit="1" customWidth="1"/>
    <col min="8456" max="8460" width="13.42578125" style="87" bestFit="1" customWidth="1"/>
    <col min="8461" max="8461" width="11.7109375" style="87" bestFit="1" customWidth="1"/>
    <col min="8462" max="8704" width="11.42578125" style="87"/>
    <col min="8705" max="8705" width="5.5703125" style="87" customWidth="1"/>
    <col min="8706" max="8706" width="24.7109375" style="87" customWidth="1"/>
    <col min="8707" max="8708" width="24" style="87" customWidth="1"/>
    <col min="8709" max="8709" width="23.5703125" style="87" customWidth="1"/>
    <col min="8710" max="8710" width="15.28515625" style="87" customWidth="1"/>
    <col min="8711" max="8711" width="14" style="87" bestFit="1" customWidth="1"/>
    <col min="8712" max="8716" width="13.42578125" style="87" bestFit="1" customWidth="1"/>
    <col min="8717" max="8717" width="11.7109375" style="87" bestFit="1" customWidth="1"/>
    <col min="8718" max="8960" width="11.42578125" style="87"/>
    <col min="8961" max="8961" width="5.5703125" style="87" customWidth="1"/>
    <col min="8962" max="8962" width="24.7109375" style="87" customWidth="1"/>
    <col min="8963" max="8964" width="24" style="87" customWidth="1"/>
    <col min="8965" max="8965" width="23.5703125" style="87" customWidth="1"/>
    <col min="8966" max="8966" width="15.28515625" style="87" customWidth="1"/>
    <col min="8967" max="8967" width="14" style="87" bestFit="1" customWidth="1"/>
    <col min="8968" max="8972" width="13.42578125" style="87" bestFit="1" customWidth="1"/>
    <col min="8973" max="8973" width="11.7109375" style="87" bestFit="1" customWidth="1"/>
    <col min="8974" max="9216" width="11.42578125" style="87"/>
    <col min="9217" max="9217" width="5.5703125" style="87" customWidth="1"/>
    <col min="9218" max="9218" width="24.7109375" style="87" customWidth="1"/>
    <col min="9219" max="9220" width="24" style="87" customWidth="1"/>
    <col min="9221" max="9221" width="23.5703125" style="87" customWidth="1"/>
    <col min="9222" max="9222" width="15.28515625" style="87" customWidth="1"/>
    <col min="9223" max="9223" width="14" style="87" bestFit="1" customWidth="1"/>
    <col min="9224" max="9228" width="13.42578125" style="87" bestFit="1" customWidth="1"/>
    <col min="9229" max="9229" width="11.7109375" style="87" bestFit="1" customWidth="1"/>
    <col min="9230" max="9472" width="11.42578125" style="87"/>
    <col min="9473" max="9473" width="5.5703125" style="87" customWidth="1"/>
    <col min="9474" max="9474" width="24.7109375" style="87" customWidth="1"/>
    <col min="9475" max="9476" width="24" style="87" customWidth="1"/>
    <col min="9477" max="9477" width="23.5703125" style="87" customWidth="1"/>
    <col min="9478" max="9478" width="15.28515625" style="87" customWidth="1"/>
    <col min="9479" max="9479" width="14" style="87" bestFit="1" customWidth="1"/>
    <col min="9480" max="9484" width="13.42578125" style="87" bestFit="1" customWidth="1"/>
    <col min="9485" max="9485" width="11.7109375" style="87" bestFit="1" customWidth="1"/>
    <col min="9486" max="9728" width="11.42578125" style="87"/>
    <col min="9729" max="9729" width="5.5703125" style="87" customWidth="1"/>
    <col min="9730" max="9730" width="24.7109375" style="87" customWidth="1"/>
    <col min="9731" max="9732" width="24" style="87" customWidth="1"/>
    <col min="9733" max="9733" width="23.5703125" style="87" customWidth="1"/>
    <col min="9734" max="9734" width="15.28515625" style="87" customWidth="1"/>
    <col min="9735" max="9735" width="14" style="87" bestFit="1" customWidth="1"/>
    <col min="9736" max="9740" width="13.42578125" style="87" bestFit="1" customWidth="1"/>
    <col min="9741" max="9741" width="11.7109375" style="87" bestFit="1" customWidth="1"/>
    <col min="9742" max="9984" width="11.42578125" style="87"/>
    <col min="9985" max="9985" width="5.5703125" style="87" customWidth="1"/>
    <col min="9986" max="9986" width="24.7109375" style="87" customWidth="1"/>
    <col min="9987" max="9988" width="24" style="87" customWidth="1"/>
    <col min="9989" max="9989" width="23.5703125" style="87" customWidth="1"/>
    <col min="9990" max="9990" width="15.28515625" style="87" customWidth="1"/>
    <col min="9991" max="9991" width="14" style="87" bestFit="1" customWidth="1"/>
    <col min="9992" max="9996" width="13.42578125" style="87" bestFit="1" customWidth="1"/>
    <col min="9997" max="9997" width="11.7109375" style="87" bestFit="1" customWidth="1"/>
    <col min="9998" max="10240" width="11.42578125" style="87"/>
    <col min="10241" max="10241" width="5.5703125" style="87" customWidth="1"/>
    <col min="10242" max="10242" width="24.7109375" style="87" customWidth="1"/>
    <col min="10243" max="10244" width="24" style="87" customWidth="1"/>
    <col min="10245" max="10245" width="23.5703125" style="87" customWidth="1"/>
    <col min="10246" max="10246" width="15.28515625" style="87" customWidth="1"/>
    <col min="10247" max="10247" width="14" style="87" bestFit="1" customWidth="1"/>
    <col min="10248" max="10252" width="13.42578125" style="87" bestFit="1" customWidth="1"/>
    <col min="10253" max="10253" width="11.7109375" style="87" bestFit="1" customWidth="1"/>
    <col min="10254" max="10496" width="11.42578125" style="87"/>
    <col min="10497" max="10497" width="5.5703125" style="87" customWidth="1"/>
    <col min="10498" max="10498" width="24.7109375" style="87" customWidth="1"/>
    <col min="10499" max="10500" width="24" style="87" customWidth="1"/>
    <col min="10501" max="10501" width="23.5703125" style="87" customWidth="1"/>
    <col min="10502" max="10502" width="15.28515625" style="87" customWidth="1"/>
    <col min="10503" max="10503" width="14" style="87" bestFit="1" customWidth="1"/>
    <col min="10504" max="10508" width="13.42578125" style="87" bestFit="1" customWidth="1"/>
    <col min="10509" max="10509" width="11.7109375" style="87" bestFit="1" customWidth="1"/>
    <col min="10510" max="10752" width="11.42578125" style="87"/>
    <col min="10753" max="10753" width="5.5703125" style="87" customWidth="1"/>
    <col min="10754" max="10754" width="24.7109375" style="87" customWidth="1"/>
    <col min="10755" max="10756" width="24" style="87" customWidth="1"/>
    <col min="10757" max="10757" width="23.5703125" style="87" customWidth="1"/>
    <col min="10758" max="10758" width="15.28515625" style="87" customWidth="1"/>
    <col min="10759" max="10759" width="14" style="87" bestFit="1" customWidth="1"/>
    <col min="10760" max="10764" width="13.42578125" style="87" bestFit="1" customWidth="1"/>
    <col min="10765" max="10765" width="11.7109375" style="87" bestFit="1" customWidth="1"/>
    <col min="10766" max="11008" width="11.42578125" style="87"/>
    <col min="11009" max="11009" width="5.5703125" style="87" customWidth="1"/>
    <col min="11010" max="11010" width="24.7109375" style="87" customWidth="1"/>
    <col min="11011" max="11012" width="24" style="87" customWidth="1"/>
    <col min="11013" max="11013" width="23.5703125" style="87" customWidth="1"/>
    <col min="11014" max="11014" width="15.28515625" style="87" customWidth="1"/>
    <col min="11015" max="11015" width="14" style="87" bestFit="1" customWidth="1"/>
    <col min="11016" max="11020" width="13.42578125" style="87" bestFit="1" customWidth="1"/>
    <col min="11021" max="11021" width="11.7109375" style="87" bestFit="1" customWidth="1"/>
    <col min="11022" max="11264" width="11.42578125" style="87"/>
    <col min="11265" max="11265" width="5.5703125" style="87" customWidth="1"/>
    <col min="11266" max="11266" width="24.7109375" style="87" customWidth="1"/>
    <col min="11267" max="11268" width="24" style="87" customWidth="1"/>
    <col min="11269" max="11269" width="23.5703125" style="87" customWidth="1"/>
    <col min="11270" max="11270" width="15.28515625" style="87" customWidth="1"/>
    <col min="11271" max="11271" width="14" style="87" bestFit="1" customWidth="1"/>
    <col min="11272" max="11276" width="13.42578125" style="87" bestFit="1" customWidth="1"/>
    <col min="11277" max="11277" width="11.7109375" style="87" bestFit="1" customWidth="1"/>
    <col min="11278" max="11520" width="11.42578125" style="87"/>
    <col min="11521" max="11521" width="5.5703125" style="87" customWidth="1"/>
    <col min="11522" max="11522" width="24.7109375" style="87" customWidth="1"/>
    <col min="11523" max="11524" width="24" style="87" customWidth="1"/>
    <col min="11525" max="11525" width="23.5703125" style="87" customWidth="1"/>
    <col min="11526" max="11526" width="15.28515625" style="87" customWidth="1"/>
    <col min="11527" max="11527" width="14" style="87" bestFit="1" customWidth="1"/>
    <col min="11528" max="11532" width="13.42578125" style="87" bestFit="1" customWidth="1"/>
    <col min="11533" max="11533" width="11.7109375" style="87" bestFit="1" customWidth="1"/>
    <col min="11534" max="11776" width="11.42578125" style="87"/>
    <col min="11777" max="11777" width="5.5703125" style="87" customWidth="1"/>
    <col min="11778" max="11778" width="24.7109375" style="87" customWidth="1"/>
    <col min="11779" max="11780" width="24" style="87" customWidth="1"/>
    <col min="11781" max="11781" width="23.5703125" style="87" customWidth="1"/>
    <col min="11782" max="11782" width="15.28515625" style="87" customWidth="1"/>
    <col min="11783" max="11783" width="14" style="87" bestFit="1" customWidth="1"/>
    <col min="11784" max="11788" width="13.42578125" style="87" bestFit="1" customWidth="1"/>
    <col min="11789" max="11789" width="11.7109375" style="87" bestFit="1" customWidth="1"/>
    <col min="11790" max="12032" width="11.42578125" style="87"/>
    <col min="12033" max="12033" width="5.5703125" style="87" customWidth="1"/>
    <col min="12034" max="12034" width="24.7109375" style="87" customWidth="1"/>
    <col min="12035" max="12036" width="24" style="87" customWidth="1"/>
    <col min="12037" max="12037" width="23.5703125" style="87" customWidth="1"/>
    <col min="12038" max="12038" width="15.28515625" style="87" customWidth="1"/>
    <col min="12039" max="12039" width="14" style="87" bestFit="1" customWidth="1"/>
    <col min="12040" max="12044" width="13.42578125" style="87" bestFit="1" customWidth="1"/>
    <col min="12045" max="12045" width="11.7109375" style="87" bestFit="1" customWidth="1"/>
    <col min="12046" max="12288" width="11.42578125" style="87"/>
    <col min="12289" max="12289" width="5.5703125" style="87" customWidth="1"/>
    <col min="12290" max="12290" width="24.7109375" style="87" customWidth="1"/>
    <col min="12291" max="12292" width="24" style="87" customWidth="1"/>
    <col min="12293" max="12293" width="23.5703125" style="87" customWidth="1"/>
    <col min="12294" max="12294" width="15.28515625" style="87" customWidth="1"/>
    <col min="12295" max="12295" width="14" style="87" bestFit="1" customWidth="1"/>
    <col min="12296" max="12300" width="13.42578125" style="87" bestFit="1" customWidth="1"/>
    <col min="12301" max="12301" width="11.7109375" style="87" bestFit="1" customWidth="1"/>
    <col min="12302" max="12544" width="11.42578125" style="87"/>
    <col min="12545" max="12545" width="5.5703125" style="87" customWidth="1"/>
    <col min="12546" max="12546" width="24.7109375" style="87" customWidth="1"/>
    <col min="12547" max="12548" width="24" style="87" customWidth="1"/>
    <col min="12549" max="12549" width="23.5703125" style="87" customWidth="1"/>
    <col min="12550" max="12550" width="15.28515625" style="87" customWidth="1"/>
    <col min="12551" max="12551" width="14" style="87" bestFit="1" customWidth="1"/>
    <col min="12552" max="12556" width="13.42578125" style="87" bestFit="1" customWidth="1"/>
    <col min="12557" max="12557" width="11.7109375" style="87" bestFit="1" customWidth="1"/>
    <col min="12558" max="12800" width="11.42578125" style="87"/>
    <col min="12801" max="12801" width="5.5703125" style="87" customWidth="1"/>
    <col min="12802" max="12802" width="24.7109375" style="87" customWidth="1"/>
    <col min="12803" max="12804" width="24" style="87" customWidth="1"/>
    <col min="12805" max="12805" width="23.5703125" style="87" customWidth="1"/>
    <col min="12806" max="12806" width="15.28515625" style="87" customWidth="1"/>
    <col min="12807" max="12807" width="14" style="87" bestFit="1" customWidth="1"/>
    <col min="12808" max="12812" width="13.42578125" style="87" bestFit="1" customWidth="1"/>
    <col min="12813" max="12813" width="11.7109375" style="87" bestFit="1" customWidth="1"/>
    <col min="12814" max="13056" width="11.42578125" style="87"/>
    <col min="13057" max="13057" width="5.5703125" style="87" customWidth="1"/>
    <col min="13058" max="13058" width="24.7109375" style="87" customWidth="1"/>
    <col min="13059" max="13060" width="24" style="87" customWidth="1"/>
    <col min="13061" max="13061" width="23.5703125" style="87" customWidth="1"/>
    <col min="13062" max="13062" width="15.28515625" style="87" customWidth="1"/>
    <col min="13063" max="13063" width="14" style="87" bestFit="1" customWidth="1"/>
    <col min="13064" max="13068" width="13.42578125" style="87" bestFit="1" customWidth="1"/>
    <col min="13069" max="13069" width="11.7109375" style="87" bestFit="1" customWidth="1"/>
    <col min="13070" max="13312" width="11.42578125" style="87"/>
    <col min="13313" max="13313" width="5.5703125" style="87" customWidth="1"/>
    <col min="13314" max="13314" width="24.7109375" style="87" customWidth="1"/>
    <col min="13315" max="13316" width="24" style="87" customWidth="1"/>
    <col min="13317" max="13317" width="23.5703125" style="87" customWidth="1"/>
    <col min="13318" max="13318" width="15.28515625" style="87" customWidth="1"/>
    <col min="13319" max="13319" width="14" style="87" bestFit="1" customWidth="1"/>
    <col min="13320" max="13324" width="13.42578125" style="87" bestFit="1" customWidth="1"/>
    <col min="13325" max="13325" width="11.7109375" style="87" bestFit="1" customWidth="1"/>
    <col min="13326" max="13568" width="11.42578125" style="87"/>
    <col min="13569" max="13569" width="5.5703125" style="87" customWidth="1"/>
    <col min="13570" max="13570" width="24.7109375" style="87" customWidth="1"/>
    <col min="13571" max="13572" width="24" style="87" customWidth="1"/>
    <col min="13573" max="13573" width="23.5703125" style="87" customWidth="1"/>
    <col min="13574" max="13574" width="15.28515625" style="87" customWidth="1"/>
    <col min="13575" max="13575" width="14" style="87" bestFit="1" customWidth="1"/>
    <col min="13576" max="13580" width="13.42578125" style="87" bestFit="1" customWidth="1"/>
    <col min="13581" max="13581" width="11.7109375" style="87" bestFit="1" customWidth="1"/>
    <col min="13582" max="13824" width="11.42578125" style="87"/>
    <col min="13825" max="13825" width="5.5703125" style="87" customWidth="1"/>
    <col min="13826" max="13826" width="24.7109375" style="87" customWidth="1"/>
    <col min="13827" max="13828" width="24" style="87" customWidth="1"/>
    <col min="13829" max="13829" width="23.5703125" style="87" customWidth="1"/>
    <col min="13830" max="13830" width="15.28515625" style="87" customWidth="1"/>
    <col min="13831" max="13831" width="14" style="87" bestFit="1" customWidth="1"/>
    <col min="13832" max="13836" width="13.42578125" style="87" bestFit="1" customWidth="1"/>
    <col min="13837" max="13837" width="11.7109375" style="87" bestFit="1" customWidth="1"/>
    <col min="13838" max="14080" width="11.42578125" style="87"/>
    <col min="14081" max="14081" width="5.5703125" style="87" customWidth="1"/>
    <col min="14082" max="14082" width="24.7109375" style="87" customWidth="1"/>
    <col min="14083" max="14084" width="24" style="87" customWidth="1"/>
    <col min="14085" max="14085" width="23.5703125" style="87" customWidth="1"/>
    <col min="14086" max="14086" width="15.28515625" style="87" customWidth="1"/>
    <col min="14087" max="14087" width="14" style="87" bestFit="1" customWidth="1"/>
    <col min="14088" max="14092" width="13.42578125" style="87" bestFit="1" customWidth="1"/>
    <col min="14093" max="14093" width="11.7109375" style="87" bestFit="1" customWidth="1"/>
    <col min="14094" max="14336" width="11.42578125" style="87"/>
    <col min="14337" max="14337" width="5.5703125" style="87" customWidth="1"/>
    <col min="14338" max="14338" width="24.7109375" style="87" customWidth="1"/>
    <col min="14339" max="14340" width="24" style="87" customWidth="1"/>
    <col min="14341" max="14341" width="23.5703125" style="87" customWidth="1"/>
    <col min="14342" max="14342" width="15.28515625" style="87" customWidth="1"/>
    <col min="14343" max="14343" width="14" style="87" bestFit="1" customWidth="1"/>
    <col min="14344" max="14348" width="13.42578125" style="87" bestFit="1" customWidth="1"/>
    <col min="14349" max="14349" width="11.7109375" style="87" bestFit="1" customWidth="1"/>
    <col min="14350" max="14592" width="11.42578125" style="87"/>
    <col min="14593" max="14593" width="5.5703125" style="87" customWidth="1"/>
    <col min="14594" max="14594" width="24.7109375" style="87" customWidth="1"/>
    <col min="14595" max="14596" width="24" style="87" customWidth="1"/>
    <col min="14597" max="14597" width="23.5703125" style="87" customWidth="1"/>
    <col min="14598" max="14598" width="15.28515625" style="87" customWidth="1"/>
    <col min="14599" max="14599" width="14" style="87" bestFit="1" customWidth="1"/>
    <col min="14600" max="14604" width="13.42578125" style="87" bestFit="1" customWidth="1"/>
    <col min="14605" max="14605" width="11.7109375" style="87" bestFit="1" customWidth="1"/>
    <col min="14606" max="14848" width="11.42578125" style="87"/>
    <col min="14849" max="14849" width="5.5703125" style="87" customWidth="1"/>
    <col min="14850" max="14850" width="24.7109375" style="87" customWidth="1"/>
    <col min="14851" max="14852" width="24" style="87" customWidth="1"/>
    <col min="14853" max="14853" width="23.5703125" style="87" customWidth="1"/>
    <col min="14854" max="14854" width="15.28515625" style="87" customWidth="1"/>
    <col min="14855" max="14855" width="14" style="87" bestFit="1" customWidth="1"/>
    <col min="14856" max="14860" width="13.42578125" style="87" bestFit="1" customWidth="1"/>
    <col min="14861" max="14861" width="11.7109375" style="87" bestFit="1" customWidth="1"/>
    <col min="14862" max="15104" width="11.42578125" style="87"/>
    <col min="15105" max="15105" width="5.5703125" style="87" customWidth="1"/>
    <col min="15106" max="15106" width="24.7109375" style="87" customWidth="1"/>
    <col min="15107" max="15108" width="24" style="87" customWidth="1"/>
    <col min="15109" max="15109" width="23.5703125" style="87" customWidth="1"/>
    <col min="15110" max="15110" width="15.28515625" style="87" customWidth="1"/>
    <col min="15111" max="15111" width="14" style="87" bestFit="1" customWidth="1"/>
    <col min="15112" max="15116" width="13.42578125" style="87" bestFit="1" customWidth="1"/>
    <col min="15117" max="15117" width="11.7109375" style="87" bestFit="1" customWidth="1"/>
    <col min="15118" max="15360" width="11.42578125" style="87"/>
    <col min="15361" max="15361" width="5.5703125" style="87" customWidth="1"/>
    <col min="15362" max="15362" width="24.7109375" style="87" customWidth="1"/>
    <col min="15363" max="15364" width="24" style="87" customWidth="1"/>
    <col min="15365" max="15365" width="23.5703125" style="87" customWidth="1"/>
    <col min="15366" max="15366" width="15.28515625" style="87" customWidth="1"/>
    <col min="15367" max="15367" width="14" style="87" bestFit="1" customWidth="1"/>
    <col min="15368" max="15372" width="13.42578125" style="87" bestFit="1" customWidth="1"/>
    <col min="15373" max="15373" width="11.7109375" style="87" bestFit="1" customWidth="1"/>
    <col min="15374" max="15616" width="11.42578125" style="87"/>
    <col min="15617" max="15617" width="5.5703125" style="87" customWidth="1"/>
    <col min="15618" max="15618" width="24.7109375" style="87" customWidth="1"/>
    <col min="15619" max="15620" width="24" style="87" customWidth="1"/>
    <col min="15621" max="15621" width="23.5703125" style="87" customWidth="1"/>
    <col min="15622" max="15622" width="15.28515625" style="87" customWidth="1"/>
    <col min="15623" max="15623" width="14" style="87" bestFit="1" customWidth="1"/>
    <col min="15624" max="15628" width="13.42578125" style="87" bestFit="1" customWidth="1"/>
    <col min="15629" max="15629" width="11.7109375" style="87" bestFit="1" customWidth="1"/>
    <col min="15630" max="15872" width="11.42578125" style="87"/>
    <col min="15873" max="15873" width="5.5703125" style="87" customWidth="1"/>
    <col min="15874" max="15874" width="24.7109375" style="87" customWidth="1"/>
    <col min="15875" max="15876" width="24" style="87" customWidth="1"/>
    <col min="15877" max="15877" width="23.5703125" style="87" customWidth="1"/>
    <col min="15878" max="15878" width="15.28515625" style="87" customWidth="1"/>
    <col min="15879" max="15879" width="14" style="87" bestFit="1" customWidth="1"/>
    <col min="15880" max="15884" width="13.42578125" style="87" bestFit="1" customWidth="1"/>
    <col min="15885" max="15885" width="11.7109375" style="87" bestFit="1" customWidth="1"/>
    <col min="15886" max="16128" width="11.42578125" style="87"/>
    <col min="16129" max="16129" width="5.5703125" style="87" customWidth="1"/>
    <col min="16130" max="16130" width="24.7109375" style="87" customWidth="1"/>
    <col min="16131" max="16132" width="24" style="87" customWidth="1"/>
    <col min="16133" max="16133" width="23.5703125" style="87" customWidth="1"/>
    <col min="16134" max="16134" width="15.28515625" style="87" customWidth="1"/>
    <col min="16135" max="16135" width="14" style="87" bestFit="1" customWidth="1"/>
    <col min="16136" max="16140" width="13.42578125" style="87" bestFit="1" customWidth="1"/>
    <col min="16141" max="16141" width="11.7109375" style="87" bestFit="1" customWidth="1"/>
    <col min="16142" max="16384" width="11.42578125" style="87"/>
  </cols>
  <sheetData>
    <row r="3" spans="1:8" x14ac:dyDescent="0.2">
      <c r="B3" s="359" t="s">
        <v>803</v>
      </c>
      <c r="C3" s="359"/>
      <c r="D3" s="359"/>
      <c r="E3" s="359"/>
      <c r="F3" s="359"/>
    </row>
    <row r="4" spans="1:8" x14ac:dyDescent="0.2">
      <c r="B4" s="88"/>
      <c r="C4" s="88"/>
      <c r="D4" s="88"/>
      <c r="E4" s="88"/>
      <c r="F4" s="88"/>
    </row>
    <row r="5" spans="1:8" x14ac:dyDescent="0.2">
      <c r="B5" s="359" t="s">
        <v>926</v>
      </c>
      <c r="C5" s="359"/>
      <c r="D5" s="359"/>
      <c r="E5" s="359"/>
      <c r="F5" s="359"/>
    </row>
    <row r="8" spans="1:8" x14ac:dyDescent="0.2">
      <c r="B8" s="88"/>
      <c r="C8" s="88"/>
      <c r="D8" s="88"/>
      <c r="E8" s="88"/>
      <c r="F8" s="88"/>
    </row>
    <row r="9" spans="1:8" ht="15.75" customHeight="1" thickBot="1" x14ac:dyDescent="0.25">
      <c r="B9" s="88"/>
      <c r="C9" s="88"/>
      <c r="D9" s="88"/>
      <c r="E9" s="88"/>
      <c r="F9" s="88"/>
    </row>
    <row r="10" spans="1:8" s="90" customFormat="1" ht="15" customHeight="1" thickBot="1" x14ac:dyDescent="0.25">
      <c r="A10" s="89"/>
      <c r="B10" s="360" t="s">
        <v>178</v>
      </c>
      <c r="C10" s="361"/>
      <c r="D10" s="361"/>
      <c r="E10" s="361"/>
      <c r="F10" s="362"/>
    </row>
    <row r="11" spans="1:8" x14ac:dyDescent="0.2">
      <c r="B11" s="88"/>
      <c r="C11" s="88"/>
      <c r="D11" s="88"/>
      <c r="E11" s="88"/>
      <c r="F11" s="88"/>
    </row>
    <row r="12" spans="1:8" ht="13.5" thickBot="1" x14ac:dyDescent="0.25">
      <c r="B12" s="88"/>
      <c r="C12" s="88"/>
      <c r="D12" s="88"/>
      <c r="E12" s="88"/>
      <c r="F12" s="88"/>
    </row>
    <row r="13" spans="1:8" ht="13.5" thickBot="1" x14ac:dyDescent="0.25">
      <c r="A13" s="91"/>
      <c r="B13" s="363" t="s">
        <v>179</v>
      </c>
      <c r="C13" s="92" t="s">
        <v>180</v>
      </c>
      <c r="D13" s="93" t="s">
        <v>181</v>
      </c>
      <c r="E13" s="94" t="s">
        <v>180</v>
      </c>
      <c r="F13" s="94"/>
    </row>
    <row r="14" spans="1:8" ht="13.5" thickBot="1" x14ac:dyDescent="0.25">
      <c r="A14" s="91"/>
      <c r="B14" s="364"/>
      <c r="C14" s="95" t="s">
        <v>182</v>
      </c>
      <c r="D14" s="96" t="s">
        <v>183</v>
      </c>
      <c r="E14" s="96" t="s">
        <v>184</v>
      </c>
      <c r="F14" s="95" t="s">
        <v>185</v>
      </c>
    </row>
    <row r="15" spans="1:8" ht="23.25" customHeight="1" x14ac:dyDescent="0.2">
      <c r="A15" s="91"/>
      <c r="B15" s="97" t="s">
        <v>186</v>
      </c>
      <c r="C15" s="98">
        <f>4004500+4956120+4448870+4471560+5990870+4851760</f>
        <v>28723680</v>
      </c>
      <c r="D15" s="99">
        <v>0</v>
      </c>
      <c r="E15" s="99">
        <v>28723680</v>
      </c>
      <c r="F15" s="99">
        <f>+C15-E15+D15</f>
        <v>0</v>
      </c>
    </row>
    <row r="16" spans="1:8" ht="40.5" customHeight="1" thickBot="1" x14ac:dyDescent="0.25">
      <c r="A16" s="91"/>
      <c r="B16" s="100"/>
      <c r="C16" s="101" t="s">
        <v>254</v>
      </c>
      <c r="D16" s="102">
        <v>0</v>
      </c>
      <c r="E16" s="102"/>
      <c r="F16" s="103"/>
      <c r="G16" s="104"/>
      <c r="H16" s="104"/>
    </row>
    <row r="17" spans="1:6" ht="34.5" customHeight="1" x14ac:dyDescent="0.2">
      <c r="B17" s="105" t="s">
        <v>187</v>
      </c>
      <c r="C17" s="102">
        <v>0</v>
      </c>
      <c r="D17" s="99">
        <v>0</v>
      </c>
      <c r="E17" s="99">
        <v>0</v>
      </c>
      <c r="F17" s="99">
        <f>+C17-E17+D17</f>
        <v>0</v>
      </c>
    </row>
    <row r="18" spans="1:6" ht="34.5" customHeight="1" thickBot="1" x14ac:dyDescent="0.25">
      <c r="B18" s="106"/>
      <c r="C18" s="107"/>
      <c r="D18" s="107"/>
      <c r="E18" s="102"/>
      <c r="F18" s="102"/>
    </row>
    <row r="19" spans="1:6" x14ac:dyDescent="0.2">
      <c r="B19" s="108"/>
      <c r="C19" s="102"/>
      <c r="D19" s="102"/>
      <c r="E19" s="99"/>
      <c r="F19" s="109"/>
    </row>
    <row r="20" spans="1:6" x14ac:dyDescent="0.2">
      <c r="B20" s="108" t="s">
        <v>188</v>
      </c>
      <c r="C20" s="102">
        <v>0</v>
      </c>
      <c r="D20" s="102">
        <v>0</v>
      </c>
      <c r="E20" s="102">
        <v>0</v>
      </c>
      <c r="F20" s="102">
        <v>0</v>
      </c>
    </row>
    <row r="21" spans="1:6" x14ac:dyDescent="0.2">
      <c r="B21" s="108"/>
      <c r="C21" s="102"/>
      <c r="D21" s="102"/>
      <c r="E21" s="102"/>
      <c r="F21" s="103"/>
    </row>
    <row r="22" spans="1:6" ht="13.5" thickBot="1" x14ac:dyDescent="0.25">
      <c r="B22" s="110"/>
      <c r="C22" s="111"/>
      <c r="D22" s="111"/>
      <c r="E22" s="111"/>
      <c r="F22" s="112"/>
    </row>
    <row r="23" spans="1:6" ht="14.25" thickTop="1" thickBot="1" x14ac:dyDescent="0.25">
      <c r="B23" s="113" t="s">
        <v>189</v>
      </c>
      <c r="C23" s="107">
        <f>+C15+C17</f>
        <v>28723680</v>
      </c>
      <c r="D23" s="107">
        <f>+D15+D17</f>
        <v>0</v>
      </c>
      <c r="E23" s="107">
        <f>+E15+E17</f>
        <v>28723680</v>
      </c>
      <c r="F23" s="107">
        <f>+F15+F17</f>
        <v>0</v>
      </c>
    </row>
    <row r="24" spans="1:6" x14ac:dyDescent="0.2">
      <c r="B24" s="114"/>
      <c r="C24" s="114"/>
      <c r="D24" s="114"/>
      <c r="E24" s="114"/>
    </row>
    <row r="25" spans="1:6" ht="41.25" customHeight="1" x14ac:dyDescent="0.2">
      <c r="A25" s="115"/>
      <c r="B25" s="365"/>
      <c r="C25" s="365"/>
      <c r="D25" s="365"/>
      <c r="E25" s="365"/>
      <c r="F25" s="365"/>
    </row>
    <row r="26" spans="1:6" x14ac:dyDescent="0.2">
      <c r="A26" s="115"/>
      <c r="B26" s="115"/>
      <c r="C26" s="115"/>
      <c r="D26" s="115"/>
      <c r="E26" s="115"/>
      <c r="F26" s="115"/>
    </row>
    <row r="27" spans="1:6" x14ac:dyDescent="0.2">
      <c r="A27" s="115"/>
      <c r="B27" s="115"/>
      <c r="C27" s="115"/>
      <c r="D27" s="115"/>
      <c r="E27" s="115"/>
      <c r="F27" s="115"/>
    </row>
    <row r="28" spans="1:6" ht="15.75" x14ac:dyDescent="0.25">
      <c r="A28" s="115"/>
      <c r="B28" s="237"/>
      <c r="C28" s="1"/>
      <c r="D28" s="1"/>
      <c r="F28" s="243"/>
    </row>
    <row r="29" spans="1:6" ht="15.75" x14ac:dyDescent="0.25">
      <c r="A29" s="115"/>
      <c r="B29" s="239"/>
      <c r="C29" s="1"/>
      <c r="D29" s="1"/>
      <c r="F29" s="243"/>
    </row>
    <row r="30" spans="1:6" x14ac:dyDescent="0.2">
      <c r="A30" s="115"/>
      <c r="B30" s="276"/>
      <c r="C30" s="115"/>
      <c r="D30" s="115"/>
      <c r="E30" s="115"/>
      <c r="F30" s="115"/>
    </row>
    <row r="31" spans="1:6" x14ac:dyDescent="0.2">
      <c r="A31" s="115"/>
      <c r="B31" s="115"/>
      <c r="C31" s="115"/>
      <c r="D31" s="115"/>
      <c r="E31" s="115"/>
      <c r="F31" s="115"/>
    </row>
    <row r="32" spans="1:6" x14ac:dyDescent="0.2">
      <c r="A32" s="115"/>
      <c r="B32" s="115"/>
      <c r="C32" s="115"/>
      <c r="D32" s="115"/>
      <c r="E32" s="115"/>
      <c r="F32" s="115"/>
    </row>
    <row r="33" spans="1:6" x14ac:dyDescent="0.2">
      <c r="A33" s="115"/>
      <c r="B33" s="115"/>
      <c r="C33" s="115"/>
      <c r="D33" s="115"/>
      <c r="E33" s="115"/>
      <c r="F33" s="115"/>
    </row>
    <row r="34" spans="1:6" x14ac:dyDescent="0.2">
      <c r="A34" s="115"/>
      <c r="B34" s="115"/>
      <c r="C34" s="115"/>
      <c r="D34" s="115"/>
      <c r="E34" s="115"/>
      <c r="F34" s="115"/>
    </row>
    <row r="35" spans="1:6" x14ac:dyDescent="0.2">
      <c r="A35" s="115"/>
      <c r="B35" s="115"/>
      <c r="C35" s="115"/>
      <c r="D35" s="115"/>
      <c r="E35" s="115"/>
      <c r="F35" s="115"/>
    </row>
    <row r="36" spans="1:6" x14ac:dyDescent="0.2">
      <c r="A36" s="115"/>
      <c r="B36" s="115"/>
      <c r="C36" s="115"/>
      <c r="D36" s="115"/>
      <c r="E36" s="115"/>
      <c r="F36" s="115"/>
    </row>
    <row r="37" spans="1:6" x14ac:dyDescent="0.2">
      <c r="A37" s="115"/>
      <c r="B37" s="115"/>
      <c r="C37" s="115"/>
      <c r="D37" s="115"/>
      <c r="E37" s="115"/>
      <c r="F37" s="115"/>
    </row>
    <row r="38" spans="1:6" x14ac:dyDescent="0.2">
      <c r="A38" s="115"/>
      <c r="B38" s="115"/>
      <c r="C38" s="115"/>
      <c r="D38" s="115"/>
      <c r="E38" s="115"/>
      <c r="F38" s="115"/>
    </row>
    <row r="39" spans="1:6" x14ac:dyDescent="0.2">
      <c r="A39" s="115"/>
      <c r="B39" s="115"/>
      <c r="C39" s="115"/>
      <c r="D39" s="115"/>
      <c r="E39" s="115"/>
      <c r="F39" s="115"/>
    </row>
    <row r="40" spans="1:6" x14ac:dyDescent="0.2">
      <c r="A40" s="115"/>
      <c r="B40" s="115"/>
      <c r="C40" s="115"/>
      <c r="D40" s="115"/>
      <c r="E40" s="115"/>
      <c r="F40" s="115"/>
    </row>
    <row r="41" spans="1:6" x14ac:dyDescent="0.2">
      <c r="A41" s="115"/>
      <c r="B41" s="115"/>
      <c r="C41" s="115"/>
      <c r="D41" s="115"/>
      <c r="E41" s="115"/>
      <c r="F41" s="115"/>
    </row>
    <row r="42" spans="1:6" x14ac:dyDescent="0.2">
      <c r="A42" s="115"/>
      <c r="B42" s="115"/>
      <c r="C42" s="115"/>
      <c r="D42" s="115"/>
      <c r="E42" s="115"/>
      <c r="F42" s="115"/>
    </row>
    <row r="43" spans="1:6" x14ac:dyDescent="0.2">
      <c r="A43" s="115"/>
      <c r="B43" s="115"/>
      <c r="C43" s="115"/>
      <c r="D43" s="115"/>
      <c r="E43" s="115"/>
      <c r="F43" s="115"/>
    </row>
    <row r="44" spans="1:6" x14ac:dyDescent="0.2">
      <c r="A44" s="115"/>
      <c r="B44" s="115"/>
      <c r="C44" s="115"/>
      <c r="D44" s="115"/>
      <c r="E44" s="115"/>
      <c r="F44" s="115"/>
    </row>
    <row r="45" spans="1:6" x14ac:dyDescent="0.2">
      <c r="A45" s="115"/>
      <c r="B45" s="115"/>
      <c r="C45" s="115"/>
      <c r="D45" s="115"/>
      <c r="E45" s="115"/>
      <c r="F45" s="115"/>
    </row>
    <row r="46" spans="1:6" x14ac:dyDescent="0.2">
      <c r="A46" s="115"/>
      <c r="B46" s="115"/>
      <c r="C46" s="115"/>
      <c r="D46" s="115"/>
      <c r="E46" s="115"/>
      <c r="F46" s="115"/>
    </row>
    <row r="47" spans="1:6" x14ac:dyDescent="0.2">
      <c r="A47" s="115"/>
      <c r="B47" s="115"/>
      <c r="C47" s="115"/>
      <c r="D47" s="115"/>
      <c r="E47" s="115"/>
      <c r="F47" s="115"/>
    </row>
    <row r="48" spans="1:6" x14ac:dyDescent="0.2">
      <c r="A48" s="115"/>
      <c r="B48" s="115"/>
      <c r="C48" s="115"/>
      <c r="D48" s="115"/>
      <c r="E48" s="115"/>
      <c r="F48" s="115"/>
    </row>
    <row r="49" spans="1:6" x14ac:dyDescent="0.2">
      <c r="A49" s="115"/>
      <c r="B49" s="115"/>
      <c r="C49" s="115"/>
      <c r="D49" s="115"/>
      <c r="E49" s="115"/>
      <c r="F49" s="115"/>
    </row>
    <row r="50" spans="1:6" x14ac:dyDescent="0.2">
      <c r="A50" s="115"/>
      <c r="B50" s="115"/>
      <c r="C50" s="115"/>
      <c r="D50" s="115"/>
      <c r="E50" s="115"/>
      <c r="F50" s="115"/>
    </row>
    <row r="51" spans="1:6" x14ac:dyDescent="0.2">
      <c r="A51" s="115"/>
      <c r="B51" s="115"/>
      <c r="C51" s="115"/>
      <c r="D51" s="115"/>
      <c r="E51" s="115"/>
      <c r="F51" s="115"/>
    </row>
    <row r="52" spans="1:6" x14ac:dyDescent="0.2">
      <c r="A52" s="115"/>
      <c r="B52" s="115"/>
      <c r="C52" s="115"/>
      <c r="D52" s="115"/>
      <c r="E52" s="115"/>
      <c r="F52" s="115"/>
    </row>
    <row r="53" spans="1:6" x14ac:dyDescent="0.2">
      <c r="A53" s="115"/>
      <c r="B53" s="115"/>
      <c r="C53" s="115"/>
      <c r="D53" s="115"/>
      <c r="E53" s="115"/>
      <c r="F53" s="115"/>
    </row>
    <row r="54" spans="1:6" x14ac:dyDescent="0.2">
      <c r="A54" s="115"/>
      <c r="B54" s="115"/>
      <c r="C54" s="115"/>
      <c r="D54" s="115"/>
      <c r="E54" s="115"/>
      <c r="F54" s="115"/>
    </row>
    <row r="55" spans="1:6" x14ac:dyDescent="0.2">
      <c r="A55" s="115"/>
      <c r="B55" s="115"/>
      <c r="C55" s="115"/>
      <c r="D55" s="115"/>
      <c r="E55" s="115"/>
      <c r="F55" s="115"/>
    </row>
    <row r="56" spans="1:6" x14ac:dyDescent="0.2">
      <c r="A56" s="115"/>
      <c r="B56" s="115"/>
      <c r="C56" s="115"/>
      <c r="D56" s="115"/>
      <c r="E56" s="115"/>
      <c r="F56" s="115"/>
    </row>
    <row r="57" spans="1:6" x14ac:dyDescent="0.2">
      <c r="A57" s="115"/>
      <c r="B57" s="115"/>
      <c r="C57" s="115"/>
      <c r="D57" s="115"/>
      <c r="E57" s="115"/>
      <c r="F57" s="115"/>
    </row>
    <row r="58" spans="1:6" x14ac:dyDescent="0.2">
      <c r="A58" s="115"/>
      <c r="B58" s="115"/>
      <c r="C58" s="115"/>
      <c r="D58" s="115"/>
      <c r="E58" s="115"/>
      <c r="F58" s="115"/>
    </row>
    <row r="59" spans="1:6" x14ac:dyDescent="0.2">
      <c r="A59" s="115"/>
      <c r="B59" s="115"/>
      <c r="C59" s="115"/>
      <c r="D59" s="115"/>
      <c r="E59" s="115"/>
      <c r="F59" s="115"/>
    </row>
    <row r="60" spans="1:6" x14ac:dyDescent="0.2">
      <c r="A60" s="115"/>
      <c r="B60" s="115"/>
      <c r="C60" s="115"/>
      <c r="D60" s="115"/>
      <c r="E60" s="115"/>
      <c r="F60" s="115"/>
    </row>
    <row r="61" spans="1:6" x14ac:dyDescent="0.2">
      <c r="A61" s="115"/>
      <c r="B61" s="115"/>
      <c r="C61" s="115"/>
      <c r="D61" s="115"/>
      <c r="E61" s="115"/>
      <c r="F61" s="115"/>
    </row>
    <row r="62" spans="1:6" x14ac:dyDescent="0.2">
      <c r="A62" s="115"/>
      <c r="B62" s="115"/>
      <c r="C62" s="115"/>
      <c r="D62" s="115"/>
      <c r="E62" s="115"/>
      <c r="F62" s="115"/>
    </row>
    <row r="63" spans="1:6" x14ac:dyDescent="0.2">
      <c r="A63" s="115"/>
      <c r="B63" s="115"/>
      <c r="C63" s="115"/>
      <c r="D63" s="115"/>
      <c r="E63" s="115"/>
      <c r="F63" s="115"/>
    </row>
    <row r="64" spans="1:6" x14ac:dyDescent="0.2">
      <c r="A64" s="115"/>
      <c r="B64" s="115"/>
      <c r="C64" s="115"/>
      <c r="D64" s="115"/>
      <c r="E64" s="115"/>
      <c r="F64" s="115"/>
    </row>
    <row r="65" spans="1:6" x14ac:dyDescent="0.2">
      <c r="A65" s="115"/>
      <c r="B65" s="115"/>
      <c r="C65" s="115"/>
      <c r="D65" s="115"/>
      <c r="E65" s="115"/>
      <c r="F65" s="115"/>
    </row>
    <row r="66" spans="1:6" x14ac:dyDescent="0.2">
      <c r="A66" s="115"/>
      <c r="B66" s="115"/>
      <c r="C66" s="115"/>
      <c r="D66" s="115"/>
      <c r="E66" s="115"/>
      <c r="F66" s="115"/>
    </row>
    <row r="67" spans="1:6" x14ac:dyDescent="0.2">
      <c r="A67" s="115"/>
      <c r="B67" s="115"/>
      <c r="C67" s="115"/>
      <c r="D67" s="115"/>
      <c r="E67" s="115"/>
      <c r="F67" s="115"/>
    </row>
    <row r="68" spans="1:6" x14ac:dyDescent="0.2">
      <c r="A68" s="115"/>
      <c r="B68" s="115"/>
      <c r="C68" s="115"/>
      <c r="D68" s="115"/>
      <c r="E68" s="115"/>
      <c r="F68" s="115"/>
    </row>
    <row r="69" spans="1:6" x14ac:dyDescent="0.2">
      <c r="A69" s="358"/>
      <c r="B69" s="358"/>
      <c r="C69" s="358"/>
      <c r="D69" s="358"/>
      <c r="E69" s="358"/>
      <c r="F69" s="358"/>
    </row>
    <row r="70" spans="1:6" x14ac:dyDescent="0.2">
      <c r="A70" s="356"/>
      <c r="B70" s="356"/>
      <c r="C70" s="356"/>
      <c r="D70" s="356"/>
      <c r="E70" s="356"/>
      <c r="F70" s="356"/>
    </row>
    <row r="71" spans="1:6" x14ac:dyDescent="0.2">
      <c r="A71" s="357"/>
      <c r="B71" s="357"/>
      <c r="C71" s="357"/>
      <c r="D71" s="357"/>
      <c r="E71" s="357"/>
      <c r="F71" s="357"/>
    </row>
    <row r="72" spans="1:6" x14ac:dyDescent="0.2">
      <c r="A72" s="358"/>
      <c r="B72" s="358"/>
      <c r="C72" s="358"/>
      <c r="D72" s="358"/>
      <c r="E72" s="358"/>
      <c r="F72" s="358"/>
    </row>
  </sheetData>
  <mergeCells count="9">
    <mergeCell ref="A70:F70"/>
    <mergeCell ref="A71:F71"/>
    <mergeCell ref="A72:F72"/>
    <mergeCell ref="B3:F3"/>
    <mergeCell ref="B5:F5"/>
    <mergeCell ref="B10:F10"/>
    <mergeCell ref="B13:B14"/>
    <mergeCell ref="B25:F25"/>
    <mergeCell ref="A69:F69"/>
  </mergeCells>
  <pageMargins left="0.86614173228346458" right="0.47244094488188981" top="0.47244094488188981" bottom="0.31496062992125984" header="0" footer="0.39370078740157483"/>
  <pageSetup orientation="landscape" r:id="rId1"/>
  <headerFooter alignWithMargins="0">
    <oddHeader xml:space="preserve">&amp;C&amp;"Arial,Negrita"
&amp;R
</oddHeader>
    <oddFooter>&amp;C&amp;14 &amp;R&amp;14 &amp;"BenguiatGot Bk BT,Negrita"46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25</vt:i4>
      </vt:variant>
    </vt:vector>
  </HeadingPairs>
  <TitlesOfParts>
    <vt:vector size="62" baseType="lpstr">
      <vt:lpstr>Edo. Sit. Financiera</vt:lpstr>
      <vt:lpstr>Edo. de Actividades</vt:lpstr>
      <vt:lpstr>Edo. Vari. Haci. Pub.</vt:lpstr>
      <vt:lpstr>Edo. de Cambios Sit. Financ.</vt:lpstr>
      <vt:lpstr>Edo. de Flujo Efec.</vt:lpstr>
      <vt:lpstr>Edo. Ana. Activo</vt:lpstr>
      <vt:lpstr>Edo. Ana. Deu. y Pas.</vt:lpstr>
      <vt:lpstr>BALANZA DE COMPROBACION</vt:lpstr>
      <vt:lpstr>GOB. EDO</vt:lpstr>
      <vt:lpstr>R. SUB</vt:lpstr>
      <vt:lpstr>DET. SUB.</vt:lpstr>
      <vt:lpstr>RESUMEN CONCILIACIONES</vt:lpstr>
      <vt:lpstr>CTAS. BAN</vt:lpstr>
      <vt:lpstr>ESTADO ANALITICO DE INGRESOS </vt:lpstr>
      <vt:lpstr>EDO ANA.  DE ING.   X FINANCIAM</vt:lpstr>
      <vt:lpstr>EDO.ANA. PRESUP EGRESOS </vt:lpstr>
      <vt:lpstr>POR TIPO DE GASTO</vt:lpstr>
      <vt:lpstr>CLASIFICACIÓN   ADMINISTRATIVA</vt:lpstr>
      <vt:lpstr>CLASIFICACIÓN  ADMON </vt:lpstr>
      <vt:lpstr>CLASIFICACIÓN  FED EST</vt:lpstr>
      <vt:lpstr>CLASIFICACION  FUNCIONAL</vt:lpstr>
      <vt:lpstr>ENDEUDAMIENTO NETO </vt:lpstr>
      <vt:lpstr>INTERESES DE LA DEUDA </vt:lpstr>
      <vt:lpstr>GASTO POR CATEGORIA PROGRAMATIC</vt:lpstr>
      <vt:lpstr>FEDERAL</vt:lpstr>
      <vt:lpstr>ESTATAL</vt:lpstr>
      <vt:lpstr>INGRESOS PROPIOS</vt:lpstr>
      <vt:lpstr>PROMEP-PRODEP</vt:lpstr>
      <vt:lpstr>FONDOS</vt:lpstr>
      <vt:lpstr>FAM</vt:lpstr>
      <vt:lpstr>ESTIMULOS FISCALES </vt:lpstr>
      <vt:lpstr>CONACYT</vt:lpstr>
      <vt:lpstr>CONACYT 2016</vt:lpstr>
      <vt:lpstr>CONCYTEQ</vt:lpstr>
      <vt:lpstr>FONDO MIXTO </vt:lpstr>
      <vt:lpstr>PFCE</vt:lpstr>
      <vt:lpstr>PORTAL DE ACCESO 2017</vt:lpstr>
      <vt:lpstr>'BALANZA DE COMPROBACION'!Área_de_impresión</vt:lpstr>
      <vt:lpstr>'CLASIFICACIÓN   ADMINISTRATIVA'!Área_de_impresión</vt:lpstr>
      <vt:lpstr>'CLASIFICACIÓN  ADMON '!Área_de_impresión</vt:lpstr>
      <vt:lpstr>'CLASIFICACIÓN  FED EST'!Área_de_impresión</vt:lpstr>
      <vt:lpstr>'CLASIFICACION  FUNCIONAL'!Área_de_impresión</vt:lpstr>
      <vt:lpstr>'CTAS. BAN'!Área_de_impresión</vt:lpstr>
      <vt:lpstr>'DET. SUB.'!Área_de_impresión</vt:lpstr>
      <vt:lpstr>'Edo. Ana. Activo'!Área_de_impresión</vt:lpstr>
      <vt:lpstr>'Edo. Ana. Deu. y Pas.'!Área_de_impresión</vt:lpstr>
      <vt:lpstr>'Edo. de Actividades'!Área_de_impresión</vt:lpstr>
      <vt:lpstr>'Edo. de Cambios Sit. Financ.'!Área_de_impresión</vt:lpstr>
      <vt:lpstr>'Edo. de Flujo Efec.'!Área_de_impresión</vt:lpstr>
      <vt:lpstr>'Edo. Sit. Financiera'!Área_de_impresión</vt:lpstr>
      <vt:lpstr>'Edo. Vari. Haci. Pub.'!Área_de_impresión</vt:lpstr>
      <vt:lpstr>'EDO.ANA. PRESUP EGRESOS '!Área_de_impresión</vt:lpstr>
      <vt:lpstr>'ENDEUDAMIENTO NETO '!Área_de_impresión</vt:lpstr>
      <vt:lpstr>'ESTADO ANALITICO DE INGRESOS '!Área_de_impresión</vt:lpstr>
      <vt:lpstr>'GASTO POR CATEGORIA PROGRAMATIC'!Área_de_impresión</vt:lpstr>
      <vt:lpstr>'GOB. EDO'!Área_de_impresión</vt:lpstr>
      <vt:lpstr>'POR TIPO DE GASTO'!Área_de_impresión</vt:lpstr>
      <vt:lpstr>'PORTAL DE ACCESO 2017'!Área_de_impresión</vt:lpstr>
      <vt:lpstr>'R. SUB'!Área_de_impresión</vt:lpstr>
      <vt:lpstr>'RESUMEN CONCILIACIONES'!Área_de_impresión</vt:lpstr>
      <vt:lpstr>'BALANZA DE COMPROBACION'!Títulos_a_imprimir</vt:lpstr>
      <vt:lpstr>'INGRESOS PROPIOS'!Títulos_a_imprimir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2017-07-06T17:32:51Z</cp:lastPrinted>
  <dcterms:created xsi:type="dcterms:W3CDTF">2015-07-07T17:36:27Z</dcterms:created>
  <dcterms:modified xsi:type="dcterms:W3CDTF">2017-07-07T14:51:02Z</dcterms:modified>
</cp:coreProperties>
</file>