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CHIVOS DE UTSJR Y PERSONALES\CUENTA PUBLICA ESFE 2017\"/>
    </mc:Choice>
  </mc:AlternateContent>
  <bookViews>
    <workbookView xWindow="0" yWindow="0" windowWidth="20490" windowHeight="7755" tabRatio="964" activeTab="9"/>
  </bookViews>
  <sheets>
    <sheet name="Formato1" sheetId="1" r:id="rId1"/>
    <sheet name="Formato2" sheetId="2" r:id="rId2"/>
    <sheet name="Formato3" sheetId="3" r:id="rId3"/>
    <sheet name="Formato4" sheetId="4" r:id="rId4"/>
    <sheet name="Formato5" sheetId="5" r:id="rId5"/>
    <sheet name="Formato6a)" sheetId="6" r:id="rId6"/>
    <sheet name="Formato6b)" sheetId="7" r:id="rId7"/>
    <sheet name="Formato6c)" sheetId="8" r:id="rId8"/>
    <sheet name="Formato6d)" sheetId="9" r:id="rId9"/>
    <sheet name="Guía de Cumplimiento" sheetId="18" r:id="rId10"/>
    <sheet name="Instructivo Guía" sheetId="19" r:id="rId11"/>
  </sheets>
  <definedNames>
    <definedName name="_xlnm.Print_Area" localSheetId="0">Formato1!$A$1:$H$98</definedName>
    <definedName name="_xlnm.Print_Titles" localSheetId="0">Formato1!$1:$9</definedName>
    <definedName name="_xlnm.Print_Titles" localSheetId="3">Formato4!$1:$9</definedName>
    <definedName name="_xlnm.Print_Titles" localSheetId="4">Formato5!$1:$9</definedName>
    <definedName name="_xlnm.Print_Titles" localSheetId="5">'Formato6a)'!$1:$10</definedName>
    <definedName name="_xlnm.Print_Titles" localSheetId="7">'Formato6c)'!$1:$10</definedName>
    <definedName name="_xlnm.Print_Titles" localSheetId="9">'Guía de Cumplimiento'!$1:$10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2" l="1"/>
  <c r="I28" i="2"/>
  <c r="H28" i="2"/>
  <c r="G28" i="2"/>
  <c r="F28" i="2"/>
  <c r="E28" i="2"/>
  <c r="J23" i="2"/>
  <c r="I23" i="2"/>
  <c r="H23" i="2"/>
  <c r="G23" i="2"/>
  <c r="F23" i="2"/>
  <c r="E23" i="2"/>
  <c r="J15" i="2"/>
  <c r="I15" i="2"/>
  <c r="H15" i="2"/>
  <c r="G15" i="2"/>
  <c r="F15" i="2"/>
  <c r="E15" i="2"/>
  <c r="J11" i="2"/>
  <c r="I11" i="2"/>
  <c r="H11" i="2"/>
  <c r="G11" i="2"/>
  <c r="F11" i="2"/>
  <c r="E11" i="2"/>
  <c r="H19" i="2"/>
  <c r="D28" i="2"/>
  <c r="D23" i="2"/>
  <c r="D15" i="2"/>
  <c r="D11" i="2"/>
  <c r="G12" i="1" l="1"/>
  <c r="G60" i="1"/>
  <c r="G66" i="1"/>
  <c r="G71" i="1"/>
  <c r="G78" i="1"/>
  <c r="H78" i="1"/>
  <c r="H71" i="1"/>
  <c r="H66" i="1"/>
  <c r="H60" i="1"/>
  <c r="H82" i="1" l="1"/>
  <c r="G82" i="1"/>
  <c r="G41" i="1"/>
  <c r="H41" i="1"/>
  <c r="G30" i="1"/>
  <c r="H30" i="1"/>
  <c r="H45" i="1"/>
  <c r="G45" i="1"/>
  <c r="H34" i="1"/>
  <c r="H26" i="1"/>
  <c r="G26" i="1"/>
  <c r="G22" i="1"/>
  <c r="H22" i="1"/>
  <c r="H12" i="1"/>
  <c r="D63" i="1"/>
  <c r="C63" i="1"/>
  <c r="D41" i="1"/>
  <c r="C41" i="1"/>
  <c r="D44" i="1"/>
  <c r="D34" i="1"/>
  <c r="D28" i="1"/>
  <c r="D20" i="1"/>
  <c r="C44" i="1"/>
  <c r="C34" i="1"/>
  <c r="C28" i="1"/>
  <c r="C20" i="1"/>
  <c r="D12" i="1"/>
  <c r="C12" i="1"/>
  <c r="H50" i="1" l="1"/>
  <c r="H62" i="1" s="1"/>
  <c r="H84" i="1" s="1"/>
  <c r="G50" i="1"/>
  <c r="G62" i="1" s="1"/>
  <c r="G84" i="1" s="1"/>
  <c r="C50" i="1"/>
  <c r="D50" i="1"/>
  <c r="D65" i="1" s="1"/>
  <c r="C65" i="1"/>
  <c r="H34" i="9"/>
  <c r="G34" i="9"/>
  <c r="F34" i="9"/>
  <c r="E34" i="9"/>
  <c r="D34" i="9"/>
  <c r="C34" i="9"/>
  <c r="H12" i="9"/>
  <c r="G12" i="9"/>
  <c r="G11" i="9"/>
  <c r="E12" i="9"/>
  <c r="H11" i="9"/>
  <c r="F11" i="9"/>
  <c r="E11" i="9"/>
  <c r="D11" i="9"/>
  <c r="C11" i="9"/>
  <c r="I49" i="8"/>
  <c r="H49" i="8"/>
  <c r="G49" i="8"/>
  <c r="F49" i="8"/>
  <c r="E49" i="8"/>
  <c r="D49" i="8"/>
  <c r="I86" i="8"/>
  <c r="H86" i="8"/>
  <c r="G86" i="8"/>
  <c r="F86" i="8"/>
  <c r="E86" i="8"/>
  <c r="D86" i="8"/>
  <c r="H65" i="8"/>
  <c r="H60" i="8" s="1"/>
  <c r="F65" i="8"/>
  <c r="I65" i="8" s="1"/>
  <c r="I60" i="8" s="1"/>
  <c r="G60" i="8"/>
  <c r="F60" i="8"/>
  <c r="E60" i="8"/>
  <c r="D60" i="8"/>
  <c r="I12" i="8"/>
  <c r="H12" i="8"/>
  <c r="G12" i="8"/>
  <c r="F12" i="8"/>
  <c r="E12" i="8"/>
  <c r="D12" i="8"/>
  <c r="H28" i="8"/>
  <c r="H23" i="8" s="1"/>
  <c r="F28" i="8"/>
  <c r="I28" i="8" s="1"/>
  <c r="I23" i="8" s="1"/>
  <c r="G23" i="8"/>
  <c r="F23" i="8"/>
  <c r="E23" i="8"/>
  <c r="D23" i="8"/>
  <c r="I34" i="7"/>
  <c r="H34" i="7"/>
  <c r="G34" i="7"/>
  <c r="F34" i="7"/>
  <c r="E34" i="7"/>
  <c r="D34" i="7"/>
  <c r="I23" i="7"/>
  <c r="H23" i="7"/>
  <c r="G23" i="7"/>
  <c r="F23" i="7"/>
  <c r="E23" i="7"/>
  <c r="D23" i="7"/>
  <c r="I25" i="7"/>
  <c r="H25" i="7"/>
  <c r="F25" i="7"/>
  <c r="I12" i="7"/>
  <c r="H12" i="7"/>
  <c r="G12" i="7"/>
  <c r="F12" i="7"/>
  <c r="E12" i="7"/>
  <c r="D12" i="7"/>
  <c r="I14" i="7"/>
  <c r="H14" i="7"/>
  <c r="F14" i="7"/>
  <c r="I161" i="6"/>
  <c r="H161" i="6"/>
  <c r="G161" i="6"/>
  <c r="F161" i="6"/>
  <c r="E161" i="6"/>
  <c r="D161" i="6"/>
  <c r="I134" i="6"/>
  <c r="I133" i="6"/>
  <c r="I132" i="6"/>
  <c r="I130" i="6"/>
  <c r="I129" i="6"/>
  <c r="I128" i="6"/>
  <c r="I127" i="6"/>
  <c r="I124" i="6"/>
  <c r="I123" i="6"/>
  <c r="I122" i="6"/>
  <c r="I121" i="6"/>
  <c r="I120" i="6"/>
  <c r="I118" i="6"/>
  <c r="I117" i="6"/>
  <c r="I116" i="6"/>
  <c r="I107" i="6"/>
  <c r="I106" i="6"/>
  <c r="I100" i="6"/>
  <c r="I98" i="6"/>
  <c r="I90" i="6"/>
  <c r="H134" i="6"/>
  <c r="H133" i="6"/>
  <c r="H132" i="6"/>
  <c r="H131" i="6"/>
  <c r="H130" i="6"/>
  <c r="H129" i="6"/>
  <c r="H128" i="6"/>
  <c r="H127" i="6"/>
  <c r="H126" i="6"/>
  <c r="H124" i="6"/>
  <c r="H123" i="6"/>
  <c r="H122" i="6"/>
  <c r="H121" i="6"/>
  <c r="H120" i="6"/>
  <c r="H119" i="6"/>
  <c r="H118" i="6"/>
  <c r="H117" i="6"/>
  <c r="H115" i="6" s="1"/>
  <c r="H116" i="6"/>
  <c r="H114" i="6"/>
  <c r="H113" i="6"/>
  <c r="H112" i="6"/>
  <c r="H111" i="6"/>
  <c r="H110" i="6"/>
  <c r="H109" i="6"/>
  <c r="H108" i="6"/>
  <c r="H107" i="6"/>
  <c r="H105" i="6" s="1"/>
  <c r="H106" i="6"/>
  <c r="H104" i="6"/>
  <c r="H103" i="6"/>
  <c r="H102" i="6"/>
  <c r="H101" i="6"/>
  <c r="H100" i="6"/>
  <c r="H99" i="6"/>
  <c r="H98" i="6"/>
  <c r="H97" i="6"/>
  <c r="H96" i="6"/>
  <c r="H94" i="6"/>
  <c r="H93" i="6"/>
  <c r="H92" i="6"/>
  <c r="H91" i="6"/>
  <c r="H90" i="6"/>
  <c r="H89" i="6"/>
  <c r="H87" i="6" s="1"/>
  <c r="H88" i="6"/>
  <c r="F134" i="6"/>
  <c r="F133" i="6"/>
  <c r="F132" i="6"/>
  <c r="F131" i="6"/>
  <c r="I131" i="6" s="1"/>
  <c r="F130" i="6"/>
  <c r="F129" i="6"/>
  <c r="F128" i="6"/>
  <c r="F127" i="6"/>
  <c r="F126" i="6"/>
  <c r="I126" i="6" s="1"/>
  <c r="F124" i="6"/>
  <c r="F123" i="6"/>
  <c r="F122" i="6"/>
  <c r="F121" i="6"/>
  <c r="F120" i="6"/>
  <c r="F119" i="6"/>
  <c r="I119" i="6" s="1"/>
  <c r="I115" i="6" s="1"/>
  <c r="F118" i="6"/>
  <c r="F117" i="6"/>
  <c r="F115" i="6" s="1"/>
  <c r="F116" i="6"/>
  <c r="F114" i="6"/>
  <c r="I114" i="6" s="1"/>
  <c r="F113" i="6"/>
  <c r="I113" i="6" s="1"/>
  <c r="F112" i="6"/>
  <c r="I112" i="6" s="1"/>
  <c r="F111" i="6"/>
  <c r="I111" i="6" s="1"/>
  <c r="F110" i="6"/>
  <c r="I110" i="6" s="1"/>
  <c r="F109" i="6"/>
  <c r="I109" i="6" s="1"/>
  <c r="F108" i="6"/>
  <c r="I108" i="6" s="1"/>
  <c r="F107" i="6"/>
  <c r="F106" i="6"/>
  <c r="F104" i="6"/>
  <c r="I104" i="6" s="1"/>
  <c r="F103" i="6"/>
  <c r="I103" i="6" s="1"/>
  <c r="F102" i="6"/>
  <c r="I102" i="6" s="1"/>
  <c r="F101" i="6"/>
  <c r="I101" i="6" s="1"/>
  <c r="F100" i="6"/>
  <c r="F99" i="6"/>
  <c r="I99" i="6" s="1"/>
  <c r="F98" i="6"/>
  <c r="F97" i="6"/>
  <c r="I97" i="6" s="1"/>
  <c r="F96" i="6"/>
  <c r="I96" i="6" s="1"/>
  <c r="F94" i="6"/>
  <c r="I94" i="6" s="1"/>
  <c r="F93" i="6"/>
  <c r="I93" i="6" s="1"/>
  <c r="F92" i="6"/>
  <c r="I92" i="6" s="1"/>
  <c r="F91" i="6"/>
  <c r="I91" i="6" s="1"/>
  <c r="F90" i="6"/>
  <c r="F89" i="6"/>
  <c r="I89" i="6" s="1"/>
  <c r="F88" i="6"/>
  <c r="I88" i="6" s="1"/>
  <c r="D86" i="6"/>
  <c r="H125" i="6"/>
  <c r="G125" i="6"/>
  <c r="E125" i="6"/>
  <c r="D125" i="6"/>
  <c r="G115" i="6"/>
  <c r="E115" i="6"/>
  <c r="D115" i="6"/>
  <c r="G105" i="6"/>
  <c r="E105" i="6"/>
  <c r="D105" i="6"/>
  <c r="H95" i="6"/>
  <c r="G95" i="6"/>
  <c r="E95" i="6"/>
  <c r="D95" i="6"/>
  <c r="G87" i="6"/>
  <c r="E87" i="6"/>
  <c r="D87" i="6"/>
  <c r="H11" i="6"/>
  <c r="G11" i="6"/>
  <c r="D11" i="6"/>
  <c r="G50" i="6"/>
  <c r="G30" i="6"/>
  <c r="I59" i="6"/>
  <c r="I58" i="6"/>
  <c r="I57" i="6"/>
  <c r="I56" i="6"/>
  <c r="I55" i="6"/>
  <c r="I54" i="6"/>
  <c r="I53" i="6"/>
  <c r="I49" i="6"/>
  <c r="I48" i="6"/>
  <c r="I47" i="6"/>
  <c r="I46" i="6"/>
  <c r="I45" i="6"/>
  <c r="I43" i="6"/>
  <c r="I42" i="6"/>
  <c r="I41" i="6"/>
  <c r="I29" i="6"/>
  <c r="I28" i="6"/>
  <c r="I25" i="6"/>
  <c r="I23" i="6"/>
  <c r="I21" i="6"/>
  <c r="H59" i="6"/>
  <c r="H58" i="6"/>
  <c r="H57" i="6"/>
  <c r="H56" i="6"/>
  <c r="H55" i="6"/>
  <c r="H54" i="6"/>
  <c r="H53" i="6"/>
  <c r="H52" i="6"/>
  <c r="H50" i="6" s="1"/>
  <c r="H51" i="6"/>
  <c r="H49" i="6"/>
  <c r="H48" i="6"/>
  <c r="H47" i="6"/>
  <c r="H46" i="6"/>
  <c r="H45" i="6"/>
  <c r="H44" i="6"/>
  <c r="H43" i="6"/>
  <c r="H42" i="6"/>
  <c r="H41" i="6"/>
  <c r="H39" i="6"/>
  <c r="H38" i="6"/>
  <c r="H37" i="6"/>
  <c r="H36" i="6"/>
  <c r="H35" i="6"/>
  <c r="H34" i="6"/>
  <c r="H33" i="6"/>
  <c r="H32" i="6"/>
  <c r="H31" i="6"/>
  <c r="H29" i="6"/>
  <c r="H28" i="6"/>
  <c r="H27" i="6"/>
  <c r="H26" i="6"/>
  <c r="H25" i="6"/>
  <c r="H24" i="6"/>
  <c r="H23" i="6"/>
  <c r="H22" i="6"/>
  <c r="H21" i="6"/>
  <c r="H19" i="6"/>
  <c r="H18" i="6"/>
  <c r="H17" i="6"/>
  <c r="H16" i="6"/>
  <c r="H15" i="6"/>
  <c r="H14" i="6"/>
  <c r="H13" i="6"/>
  <c r="F59" i="6"/>
  <c r="F58" i="6"/>
  <c r="F57" i="6"/>
  <c r="F56" i="6"/>
  <c r="F55" i="6"/>
  <c r="F54" i="6"/>
  <c r="F53" i="6"/>
  <c r="F52" i="6"/>
  <c r="I52" i="6" s="1"/>
  <c r="F51" i="6"/>
  <c r="I51" i="6" s="1"/>
  <c r="F49" i="6"/>
  <c r="F48" i="6"/>
  <c r="F47" i="6"/>
  <c r="F46" i="6"/>
  <c r="F45" i="6"/>
  <c r="F44" i="6"/>
  <c r="I44" i="6" s="1"/>
  <c r="I40" i="6" s="1"/>
  <c r="F43" i="6"/>
  <c r="F42" i="6"/>
  <c r="F41" i="6"/>
  <c r="F39" i="6"/>
  <c r="I39" i="6" s="1"/>
  <c r="F38" i="6"/>
  <c r="I38" i="6" s="1"/>
  <c r="F37" i="6"/>
  <c r="I37" i="6" s="1"/>
  <c r="F36" i="6"/>
  <c r="I36" i="6" s="1"/>
  <c r="F35" i="6"/>
  <c r="I35" i="6" s="1"/>
  <c r="F34" i="6"/>
  <c r="I34" i="6" s="1"/>
  <c r="F33" i="6"/>
  <c r="I33" i="6" s="1"/>
  <c r="F32" i="6"/>
  <c r="I32" i="6" s="1"/>
  <c r="F31" i="6"/>
  <c r="I31" i="6" s="1"/>
  <c r="F29" i="6"/>
  <c r="F28" i="6"/>
  <c r="F27" i="6"/>
  <c r="F26" i="6"/>
  <c r="I26" i="6" s="1"/>
  <c r="F25" i="6"/>
  <c r="F24" i="6"/>
  <c r="I24" i="6" s="1"/>
  <c r="F23" i="6"/>
  <c r="F22" i="6"/>
  <c r="I22" i="6" s="1"/>
  <c r="F21" i="6"/>
  <c r="F19" i="6"/>
  <c r="I19" i="6" s="1"/>
  <c r="F18" i="6"/>
  <c r="I18" i="6" s="1"/>
  <c r="F17" i="6"/>
  <c r="I17" i="6" s="1"/>
  <c r="F16" i="6"/>
  <c r="I16" i="6" s="1"/>
  <c r="F15" i="6"/>
  <c r="I15" i="6" s="1"/>
  <c r="F14" i="6"/>
  <c r="I14" i="6" s="1"/>
  <c r="F13" i="6"/>
  <c r="I13" i="6" s="1"/>
  <c r="E50" i="6"/>
  <c r="D50" i="6"/>
  <c r="H40" i="6"/>
  <c r="G40" i="6"/>
  <c r="F40" i="6"/>
  <c r="E40" i="6"/>
  <c r="D40" i="6"/>
  <c r="E30" i="6"/>
  <c r="E11" i="6" s="1"/>
  <c r="D30" i="6"/>
  <c r="G20" i="6"/>
  <c r="E20" i="6"/>
  <c r="D20" i="6"/>
  <c r="G12" i="6"/>
  <c r="E12" i="6"/>
  <c r="D12" i="6"/>
  <c r="I71" i="5"/>
  <c r="H71" i="5"/>
  <c r="G71" i="5"/>
  <c r="F71" i="5"/>
  <c r="E71" i="5"/>
  <c r="G68" i="5"/>
  <c r="J68" i="5"/>
  <c r="J71" i="5" s="1"/>
  <c r="I68" i="5"/>
  <c r="H45" i="5"/>
  <c r="H76" i="5" s="1"/>
  <c r="J43" i="5"/>
  <c r="J41" i="5" s="1"/>
  <c r="I43" i="5"/>
  <c r="I41" i="5" s="1"/>
  <c r="I45" i="5" s="1"/>
  <c r="I76" i="5" s="1"/>
  <c r="G43" i="5"/>
  <c r="G41" i="5" s="1"/>
  <c r="H41" i="5"/>
  <c r="F41" i="5"/>
  <c r="E41" i="5"/>
  <c r="H39" i="5"/>
  <c r="F39" i="5"/>
  <c r="E39" i="5"/>
  <c r="E45" i="5" s="1"/>
  <c r="E76" i="5" s="1"/>
  <c r="J40" i="5"/>
  <c r="J39" i="5" s="1"/>
  <c r="I40" i="5"/>
  <c r="I39" i="5" s="1"/>
  <c r="G40" i="5"/>
  <c r="G39" i="5" s="1"/>
  <c r="J18" i="5"/>
  <c r="J45" i="5" s="1"/>
  <c r="J76" i="5" s="1"/>
  <c r="I18" i="5"/>
  <c r="G18" i="5"/>
  <c r="F62" i="4"/>
  <c r="E62" i="4"/>
  <c r="D62" i="4"/>
  <c r="F55" i="4"/>
  <c r="E55" i="4"/>
  <c r="D55" i="4"/>
  <c r="F20" i="4"/>
  <c r="E20" i="4"/>
  <c r="D20" i="4"/>
  <c r="F16" i="4"/>
  <c r="E16" i="4"/>
  <c r="D16" i="4"/>
  <c r="F11" i="4"/>
  <c r="E11" i="4"/>
  <c r="D11" i="4"/>
  <c r="G45" i="5" l="1"/>
  <c r="G76" i="5" s="1"/>
  <c r="F45" i="5"/>
  <c r="F76" i="5" s="1"/>
  <c r="D28" i="4"/>
  <c r="D37" i="4" s="1"/>
  <c r="F28" i="4"/>
  <c r="F37" i="4" s="1"/>
  <c r="G86" i="6"/>
  <c r="I125" i="6"/>
  <c r="F125" i="6"/>
  <c r="I105" i="6"/>
  <c r="F105" i="6"/>
  <c r="E86" i="6"/>
  <c r="F95" i="6"/>
  <c r="I95" i="6"/>
  <c r="I87" i="6"/>
  <c r="F87" i="6"/>
  <c r="H86" i="6"/>
  <c r="H30" i="6"/>
  <c r="H12" i="6"/>
  <c r="H20" i="6"/>
  <c r="I50" i="6"/>
  <c r="F50" i="6"/>
  <c r="I30" i="6"/>
  <c r="I11" i="6" s="1"/>
  <c r="F30" i="6"/>
  <c r="F11" i="6" s="1"/>
  <c r="F20" i="6"/>
  <c r="I27" i="6"/>
  <c r="I20" i="6" s="1"/>
  <c r="I12" i="6"/>
  <c r="F12" i="6"/>
  <c r="E28" i="4"/>
  <c r="E37" i="4" s="1"/>
  <c r="F86" i="6" l="1"/>
  <c r="I86" i="6"/>
</calcChain>
</file>

<file path=xl/sharedStrings.xml><?xml version="1.0" encoding="utf-8"?>
<sst xmlns="http://schemas.openxmlformats.org/spreadsheetml/2006/main" count="1009" uniqueCount="624">
  <si>
    <t>ANEXO 1</t>
  </si>
  <si>
    <t>“FORMATOS”</t>
  </si>
  <si>
    <t>Formato 1</t>
  </si>
  <si>
    <t>Estado de Situación Financiera Detallado - LDF</t>
  </si>
  <si>
    <t>(PESOS)</t>
  </si>
  <si>
    <t>Concepto (c)</t>
  </si>
  <si>
    <t>ACTIVO</t>
  </si>
  <si>
    <t>PASIVO</t>
  </si>
  <si>
    <t>Activo Circulante</t>
  </si>
  <si>
    <t>Pasivo Circulante</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</si>
  <si>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</si>
  <si>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</si>
  <si>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</si>
  <si>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</si>
  <si>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</si>
  <si>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</si>
  <si>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</si>
  <si>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</si>
  <si>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</si>
  <si>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</si>
  <si>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</si>
  <si>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</si>
  <si>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</si>
  <si>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</si>
  <si>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</si>
  <si>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</si>
  <si>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</si>
  <si>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</si>
  <si>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</si>
  <si>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</si>
  <si>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</si>
  <si>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</si>
  <si>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</si>
  <si>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</si>
  <si>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</si>
  <si>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</si>
  <si>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</si>
  <si>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</si>
  <si>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</si>
  <si>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</si>
  <si>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</si>
  <si>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</si>
  <si>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</si>
  <si>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</si>
  <si>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</si>
  <si>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</si>
  <si>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</si>
  <si>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</si>
  <si>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</si>
  <si>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</si>
  <si>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</si>
  <si>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</si>
  <si>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</si>
  <si>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</si>
  <si>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</si>
  <si>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</si>
  <si>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</si>
  <si>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</si>
  <si>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</si>
  <si>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</si>
  <si>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</si>
  <si>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</si>
  <si>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</si>
  <si>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</si>
  <si>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</si>
  <si>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</si>
  <si>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</si>
  <si>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</si>
  <si>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</si>
  <si>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</si>
  <si>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</si>
  <si>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</si>
  <si>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</si>
  <si>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</si>
  <si>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</si>
  <si>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</si>
  <si>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</si>
  <si>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</si>
  <si>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</si>
  <si>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</si>
  <si>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</si>
  <si>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</si>
  <si>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</si>
  <si>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a. Efectivo y Equivalentes                                                         (a=a1+a2+a3+a4+a5+a6+a7)</t>
  </si>
  <si>
    <t>IA. Total de Activos Circulantes                            (IA = a + b + c + d + e + f + g)</t>
  </si>
  <si>
    <t>IIA. Total de Pasivos Circulantes                   (IIA = a + b + c + d + e + f + g + h)</t>
  </si>
  <si>
    <t xml:space="preserve">                            Estado de Situación Financiera Detallado - LDF</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</si>
  <si>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</si>
  <si>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</si>
  <si>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</si>
  <si>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</si>
  <si>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</si>
  <si>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</si>
  <si>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</si>
  <si>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</si>
  <si>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</si>
  <si>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</si>
  <si>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</si>
  <si>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</si>
  <si>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</si>
  <si>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</si>
  <si>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</si>
  <si>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</si>
  <si>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</si>
  <si>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</si>
  <si>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</si>
  <si>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</si>
  <si>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</si>
  <si>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</si>
  <si>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</si>
  <si>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</si>
  <si>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</si>
  <si>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</si>
  <si>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</si>
  <si>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</si>
  <si>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</si>
  <si>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</si>
  <si>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</si>
  <si>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</si>
  <si>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</si>
  <si>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</si>
  <si>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</si>
  <si>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</si>
  <si>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IB. Total de Activos No Circulantes                                                             (IB = a + b + c + d + e + f + g + h + i)</t>
  </si>
  <si>
    <t>Formato 2</t>
  </si>
  <si>
    <t>Informe Analítico de la Deuda Pública y Otros Pasivos - LDF</t>
  </si>
  <si>
    <t>Saldo</t>
  </si>
  <si>
    <t>Disposiciones del Periodo (e)</t>
  </si>
  <si>
    <t>Amortizaciones del Periodo (f)</t>
  </si>
  <si>
    <t>Revaluaciones, Reclasificaciones y Otros Ajustes (g)</t>
  </si>
  <si>
    <t>Saldo Final del Periodo (h)</t>
  </si>
  <si>
    <t>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</si>
  <si>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</si>
  <si>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</si>
  <si>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</si>
  <si>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</si>
  <si>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</si>
  <si>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</si>
  <si>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</si>
  <si>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</si>
  <si>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</si>
  <si>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</si>
  <si>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</si>
  <si>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</si>
  <si>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</si>
  <si>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</si>
  <si>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</si>
  <si>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</si>
  <si>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</si>
  <si>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</si>
  <si>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</si>
  <si>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4. Deuda Contingente 1 (informativo)</t>
  </si>
  <si>
    <t>Denominación de la Deuda Pública y Otros Pasivos ©</t>
  </si>
  <si>
    <t>B. Largo Plazo                       (B=b1+b2+b3)</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</si>
  <si>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</si>
  <si>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</si>
  <si>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</si>
  <si>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</si>
  <si>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Contratado (l)</t>
  </si>
  <si>
    <t>Plazo</t>
  </si>
  <si>
    <t>Pactado</t>
  </si>
  <si>
    <t>(m)</t>
  </si>
  <si>
    <t>Tasa de Interés</t>
  </si>
  <si>
    <t>(n)</t>
  </si>
  <si>
    <t>Comisiones y Costos Relacionados (o)</t>
  </si>
  <si>
    <t>Tasa Efectiva</t>
  </si>
  <si>
    <t>(p)</t>
  </si>
  <si>
    <t>6. Obligaciones a Corto Plazo (Informativo)</t>
  </si>
  <si>
    <t>A. Crédito 1</t>
  </si>
  <si>
    <t>B. Crédito 2</t>
  </si>
  <si>
    <t>C. Crédito XX</t>
  </si>
  <si>
    <t>Formato 3</t>
  </si>
  <si>
    <t>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</si>
  <si>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</si>
  <si>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</si>
  <si>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</si>
  <si>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</si>
  <si>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</si>
  <si>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</si>
  <si>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</si>
  <si>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</si>
  <si>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</si>
  <si>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</si>
  <si>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</si>
  <si>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</si>
  <si>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</si>
  <si>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</si>
  <si>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</si>
  <si>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</si>
  <si>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</si>
  <si>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</si>
  <si>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</si>
  <si>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</si>
  <si>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Formato 4</t>
  </si>
  <si>
    <t>Balance Presupuestario - LDF</t>
  </si>
  <si>
    <t>Estimado/</t>
  </si>
  <si>
    <t>Aprobado (d)</t>
  </si>
  <si>
    <t>Devengado</t>
  </si>
  <si>
    <t>Recaudado/</t>
  </si>
  <si>
    <t xml:space="preserve">Pagado </t>
  </si>
  <si>
    <t>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</si>
  <si>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</si>
  <si>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</si>
  <si>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</si>
  <si>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</si>
  <si>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</si>
  <si>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</si>
  <si>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</si>
  <si>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</si>
  <si>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</si>
  <si>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</si>
  <si>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</si>
  <si>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</si>
  <si>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</si>
  <si>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</si>
  <si>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</si>
  <si>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</si>
  <si>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</si>
  <si>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</si>
  <si>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</si>
  <si>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</si>
  <si>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</si>
  <si>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</si>
  <si>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</si>
  <si>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</si>
  <si>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</si>
  <si>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</si>
  <si>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</si>
  <si>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</si>
  <si>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</si>
  <si>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</si>
  <si>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</si>
  <si>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</si>
  <si>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</si>
  <si>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</si>
  <si>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</si>
  <si>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</si>
  <si>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</si>
  <si>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(c)</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</si>
  <si>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</si>
  <si>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</si>
  <si>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</si>
  <si>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</si>
  <si>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</si>
  <si>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</si>
  <si>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</si>
  <si>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</si>
  <si>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</si>
  <si>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</si>
  <si>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</si>
  <si>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</si>
  <si>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</si>
  <si>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</si>
  <si>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</si>
  <si>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</si>
  <si>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</si>
  <si>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</si>
  <si>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</si>
  <si>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</si>
  <si>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</si>
  <si>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</si>
  <si>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</si>
  <si>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</si>
  <si>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</si>
  <si>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</si>
  <si>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</si>
  <si>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</si>
  <si>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</si>
  <si>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</si>
  <si>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</si>
  <si>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</si>
  <si>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</si>
  <si>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</si>
  <si>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</si>
  <si>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</si>
  <si>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</si>
  <si>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</si>
  <si>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</si>
  <si>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</si>
  <si>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</si>
  <si>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</si>
  <si>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</si>
  <si>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</si>
  <si>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</si>
  <si>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</si>
  <si>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</si>
  <si>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</si>
  <si>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</si>
  <si>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</si>
  <si>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</si>
  <si>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</si>
  <si>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</si>
  <si>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</si>
  <si>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</si>
  <si>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</si>
  <si>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</si>
  <si>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</si>
  <si>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</si>
  <si>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</si>
  <si>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</si>
  <si>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</si>
  <si>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</si>
  <si>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</si>
  <si>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</si>
  <si>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</si>
  <si>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</si>
  <si>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</si>
  <si>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5</t>
  </si>
  <si>
    <t>Formato 6 a)</t>
  </si>
  <si>
    <t>Estado Analítico del Ejercicio del Presupuesto de Egresos Detallado - LDF</t>
  </si>
  <si>
    <t>(Clasificación por Objeto del Gasto)</t>
  </si>
  <si>
    <t xml:space="preserve">Clasificación por Objeto del Gasto (Capítulo y Concepto) </t>
  </si>
  <si>
    <t>Egresos</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</si>
  <si>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</si>
  <si>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</si>
  <si>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</si>
  <si>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</si>
  <si>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</si>
  <si>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</si>
  <si>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</si>
  <si>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</si>
  <si>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</si>
  <si>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</si>
  <si>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</si>
  <si>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</si>
  <si>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</si>
  <si>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</si>
  <si>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</si>
  <si>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</si>
  <si>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</si>
  <si>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</si>
  <si>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</si>
  <si>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</si>
  <si>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</si>
  <si>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</si>
  <si>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</si>
  <si>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</si>
  <si>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</si>
  <si>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</si>
  <si>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</si>
  <si>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</si>
  <si>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</si>
  <si>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</si>
  <si>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</si>
  <si>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</si>
  <si>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</si>
  <si>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</si>
  <si>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</si>
  <si>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</si>
  <si>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</si>
  <si>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</si>
  <si>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</si>
  <si>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</si>
  <si>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</si>
  <si>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</si>
  <si>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</si>
  <si>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</si>
  <si>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</si>
  <si>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</si>
  <si>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</si>
  <si>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</si>
  <si>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</si>
  <si>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</si>
  <si>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</si>
  <si>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</si>
  <si>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</si>
  <si>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</si>
  <si>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</si>
  <si>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</si>
  <si>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</si>
  <si>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</si>
  <si>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</si>
  <si>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</si>
  <si>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</si>
  <si>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</si>
  <si>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</si>
  <si>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</si>
  <si>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</si>
  <si>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</si>
  <si>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</si>
  <si>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</si>
  <si>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</si>
  <si>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</si>
  <si>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</si>
  <si>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</si>
  <si>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</si>
  <si>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</si>
  <si>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</si>
  <si>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</si>
  <si>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</si>
  <si>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</si>
  <si>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</si>
  <si>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t>
  </si>
  <si>
    <t>(Clasificación Administrativa)</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</si>
  <si>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</si>
  <si>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</si>
  <si>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</si>
  <si>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</si>
  <si>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</si>
  <si>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</si>
  <si>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</si>
  <si>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</si>
  <si>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</si>
  <si>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</si>
  <si>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</si>
  <si>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</si>
  <si>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Formato 6 c)</t>
  </si>
  <si>
    <t>(Clasificación Funcional)</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</si>
  <si>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</si>
  <si>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</si>
  <si>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</si>
  <si>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</si>
  <si>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</si>
  <si>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</si>
  <si>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</si>
  <si>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</si>
  <si>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</si>
  <si>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</si>
  <si>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</si>
  <si>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</si>
  <si>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</si>
  <si>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</si>
  <si>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</si>
  <si>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</si>
  <si>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</si>
  <si>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</si>
  <si>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</si>
  <si>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</si>
  <si>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</si>
  <si>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</si>
  <si>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</si>
  <si>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</si>
  <si>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</si>
  <si>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</si>
  <si>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</si>
  <si>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</si>
  <si>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</si>
  <si>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</si>
  <si>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</si>
  <si>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</si>
  <si>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</si>
  <si>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</si>
  <si>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</si>
  <si>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Formato 6 d)</t>
  </si>
  <si>
    <t>(Clasificación de Servicios Personales por Categoría)</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</si>
  <si>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</si>
  <si>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</si>
  <si>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</si>
  <si>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</si>
  <si>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</si>
  <si>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</si>
  <si>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</si>
  <si>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</si>
  <si>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</si>
  <si>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</si>
  <si>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</si>
  <si>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</si>
  <si>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</si>
  <si>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</si>
  <si>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</si>
  <si>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Subejercicio      (e)</t>
  </si>
  <si>
    <t>Cuerpo del Formato</t>
  </si>
  <si>
    <t>Recomendaciones específicas:</t>
  </si>
  <si>
    <t>“GUÍA DE CUMPLIMIENTO DE LA LEY DE DISCIPLINA FINANCIERA DE LAS ENTIDADES FEDERATIVAS Y LOS MUNICIPIOS”</t>
  </si>
  <si>
    <t>Guía de Cumplimiento de la Ley de Disciplina Financiera de las Entidades Federativas y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</si>
  <si>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</si>
  <si>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</si>
  <si>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</si>
  <si>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</si>
  <si>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</si>
  <si>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</si>
  <si>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</si>
  <si>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</si>
  <si>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</si>
  <si>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</si>
  <si>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</si>
  <si>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</si>
  <si>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</si>
  <si>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</si>
  <si>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</si>
  <si>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</si>
  <si>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</si>
  <si>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</si>
  <si>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</si>
  <si>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</si>
  <si>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Ley de Ingresos y Presupuesto de Egresos</t>
  </si>
  <si>
    <t>c.</t>
  </si>
  <si>
    <t>Ejercido</t>
  </si>
  <si>
    <t>Cuenta Pública / Formato 4 LDF</t>
  </si>
  <si>
    <t>Balance Presupuestario de Recursos Disponibles Sostenible (k)</t>
  </si>
  <si>
    <t>Financiamiento Neto dentro del Techo de Financiamiento Neto (l)</t>
  </si>
  <si>
    <t xml:space="preserve">Iniciativa de Ley de Ingresos </t>
  </si>
  <si>
    <t>Art. 6, 19 y 46 de la LDF</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</si>
  <si>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</si>
  <si>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</si>
  <si>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</si>
  <si>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</si>
  <si>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</si>
  <si>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</si>
  <si>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</si>
  <si>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</si>
  <si>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</si>
  <si>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</si>
  <si>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</si>
  <si>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</si>
  <si>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</si>
  <si>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</si>
  <si>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</si>
  <si>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</si>
  <si>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</si>
  <si>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</si>
  <si>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</si>
  <si>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</si>
  <si>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</si>
  <si>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</si>
  <si>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</si>
  <si>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</si>
  <si>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</si>
  <si>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</si>
  <si>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</si>
  <si>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</si>
  <si>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</si>
  <si>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</si>
  <si>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</si>
  <si>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</si>
  <si>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</si>
  <si>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</si>
  <si>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</si>
  <si>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</si>
  <si>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</si>
  <si>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</si>
  <si>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</si>
  <si>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</si>
  <si>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</si>
  <si>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</si>
  <si>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</si>
  <si>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</si>
  <si>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</si>
  <si>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</si>
  <si>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</si>
  <si>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</si>
  <si>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</si>
  <si>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</si>
  <si>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</si>
  <si>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</si>
  <si>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</si>
  <si>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</si>
  <si>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</si>
  <si>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</si>
  <si>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</si>
  <si>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</si>
  <si>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</si>
  <si>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</si>
  <si>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Análisis Costo-Beneficio para programas o proyectos de inversión mayores a 10 millones de UDIS (jj)</t>
  </si>
  <si>
    <t>Página de internet de la Secretaría de Finanzas o Tesorería Municipal</t>
  </si>
  <si>
    <t>Art. 13 frac. III y 21 de la LDF</t>
  </si>
  <si>
    <t>Análisis de conveniencia y análisis de transferencia de riesgos de los proyectos APPs (kk)</t>
  </si>
  <si>
    <t>Identificación de población objetivo, destino y temporalidad de subsidios (ll)</t>
  </si>
  <si>
    <t>Art. 13 frac. VII y 21 de la LDF</t>
  </si>
  <si>
    <t>INDICADORES DE DEUDA PÚBLICA</t>
  </si>
  <si>
    <t>Obligaciones a Corto Plazo</t>
  </si>
  <si>
    <t>Límite de Obligaciones a Corto Plazo (mm)</t>
  </si>
  <si>
    <t>Art. 30 frac. I de la LDF</t>
  </si>
  <si>
    <t>Obligaciones a Corto Plazo (nn)</t>
  </si>
  <si>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</si>
  <si>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“INSTRUCTIVO DE LLENADO DE LA GUÍA DE CUMPLIMIENTO DE LA LEY DE DISCIPLINA FINANCIERA DE LAS ENTIDADES FEDERATIVAS Y LOS MUNICIPIOS”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</si>
  <si>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</si>
  <si>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r>
      <rPr>
        <b/>
        <sz val="12"/>
        <color theme="1"/>
        <rFont val="Arial Narrow"/>
        <family val="2"/>
      </rPr>
      <t>(a) Nombre del Ente Público:</t>
    </r>
    <r>
      <rPr>
        <sz val="12"/>
        <color theme="1"/>
        <rFont val="Arial Narrow"/>
        <family val="2"/>
      </rPr>
      <t xml:space="preserve"> 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</si>
  <si>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2"/>
        <color theme="1"/>
        <rFont val="Arial Narrow"/>
        <family val="2"/>
      </rPr>
      <t>(b) Periodo de presentación:</t>
    </r>
    <r>
      <rPr>
        <sz val="12"/>
        <color theme="1"/>
        <rFont val="Arial Narrow"/>
        <family val="2"/>
      </rPr>
      <t xml:space="preserve"> 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</si>
  <si>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rPr>
        <b/>
        <sz val="12"/>
        <color theme="1"/>
        <rFont val="Arial Narrow"/>
        <family val="2"/>
      </rPr>
      <t>(c) Indicadores de Observancia:</t>
    </r>
    <r>
      <rPr>
        <sz val="12"/>
        <color theme="1"/>
        <rFont val="Arial Narrow"/>
        <family val="2"/>
      </rPr>
      <t xml:space="preserve"> 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</si>
  <si>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rPr>
        <b/>
        <sz val="12"/>
        <color theme="1"/>
        <rFont val="Arial Narrow"/>
        <family val="2"/>
      </rPr>
      <t>(d) Mecanismo de Verificación:</t>
    </r>
    <r>
      <rPr>
        <sz val="12"/>
        <color theme="1"/>
        <rFont val="Arial Narrow"/>
        <family val="2"/>
      </rPr>
      <t xml:space="preserve"> 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</si>
  <si>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rPr>
        <b/>
        <sz val="12"/>
        <color theme="1"/>
        <rFont val="Arial Narrow"/>
        <family val="2"/>
      </rPr>
      <t>(e) Fecha estimada de cumplimiento:</t>
    </r>
    <r>
      <rPr>
        <sz val="12"/>
        <color theme="1"/>
        <rFont val="Arial Narrow"/>
        <family val="2"/>
      </rPr>
      <t xml:space="preserve"> Señala la fecha, periodo o momento del ciclo presupuestario en la cual los Entes Públicos tendrán que presentar evidencia respecto del cumplimiento del indicador.</t>
    </r>
  </si>
  <si>
    <r>
      <rPr>
        <b/>
        <sz val="12"/>
        <color theme="1"/>
        <rFont val="Arial Narrow"/>
        <family val="2"/>
      </rPr>
      <t>(f) Monto o valor:</t>
    </r>
    <r>
      <rPr>
        <sz val="12"/>
        <color theme="1"/>
        <rFont val="Arial Narrow"/>
        <family val="2"/>
      </rPr>
      <t xml:space="preserve"> El resultado del indicador.</t>
    </r>
  </si>
  <si>
    <r>
      <rPr>
        <b/>
        <sz val="12"/>
        <color theme="1"/>
        <rFont val="Arial Narrow"/>
        <family val="2"/>
      </rPr>
      <t>(g) Unidad:</t>
    </r>
    <r>
      <rPr>
        <sz val="12"/>
        <color theme="1"/>
        <rFont val="Arial Narrow"/>
        <family val="2"/>
      </rPr>
      <t xml:space="preserve"> La unidad de medida a que se refiere la cifra de resultado del indicador; en pesos o en porcentaje, según corresponda.</t>
    </r>
  </si>
  <si>
    <r>
      <rPr>
        <b/>
        <sz val="12"/>
        <color theme="1"/>
        <rFont val="Arial Narrow"/>
        <family val="2"/>
      </rPr>
      <t>(h) Fundamento:</t>
    </r>
    <r>
      <rPr>
        <sz val="12"/>
        <color theme="1"/>
        <rFont val="Arial Narrow"/>
        <family val="2"/>
      </rPr>
      <t xml:space="preserve"> El Artículo de la LDF que establece la obligación referida de cada indicador.</t>
    </r>
  </si>
  <si>
    <r>
      <rPr>
        <b/>
        <sz val="12"/>
        <color theme="1"/>
        <rFont val="Arial Narrow"/>
        <family val="2"/>
      </rPr>
      <t>(i) Comentarios:</t>
    </r>
    <r>
      <rPr>
        <sz val="12"/>
        <color theme="1"/>
        <rFont val="Arial Narrow"/>
        <family val="2"/>
      </rPr>
      <t xml:space="preserve"> El campo para añadir alguna referencia o precisión respecto del indicador.</t>
    </r>
  </si>
  <si>
    <t>A) INDICADORES CUANTITATIVOS</t>
  </si>
  <si>
    <r>
      <rPr>
        <b/>
        <sz val="12"/>
        <color theme="1"/>
        <rFont val="Arial Narrow"/>
        <family val="2"/>
      </rPr>
      <t>(j) Balance Presupuestario Sostenible:</t>
    </r>
    <r>
      <rPr>
        <sz val="12"/>
        <color theme="1"/>
        <rFont val="Arial Narrow"/>
        <family val="2"/>
      </rPr>
      <t xml:space="preserve"> 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 expresado en la Cuenta Pública y se corresponderá con el monto señalado para este concepto en el Formato 4.</t>
    </r>
  </si>
  <si>
    <r>
      <rPr>
        <b/>
        <sz val="12"/>
        <color theme="1"/>
        <rFont val="Arial Narrow"/>
        <family val="2"/>
      </rPr>
      <t>(k) Balance Presupuestario de Recursos Disponibles Sostenible:</t>
    </r>
    <r>
      <rPr>
        <sz val="12"/>
        <color theme="1"/>
        <rFont val="Arial Narrow"/>
        <family val="2"/>
      </rPr>
      <t xml:space="preserve"> 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 expresado en la Cuenta Pública y se corresponderá con el monto señalado para este concepto en el Formato 4.</t>
    </r>
  </si>
  <si>
    <r>
      <rPr>
        <b/>
        <sz val="12"/>
        <color theme="1"/>
        <rFont val="Arial Narrow"/>
        <family val="2"/>
      </rPr>
      <t>(l) Financiamiento Neto dentro del Techo de Financiamiento Neto:</t>
    </r>
    <r>
      <rPr>
        <sz val="12"/>
        <color theme="1"/>
        <rFont val="Arial Narrow"/>
        <family val="2"/>
      </rPr>
      <t xml:space="preserve"> 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Aprobado, el expresado en la Ley de Ingresos aprobada por la Legislatura Local correspondiente, y (3) Ejercido, el resultante al final del ejercicio, expresado en la Cuenta Pública y se corresponderá con el monto señalado para este concepto en el Formato 4.</t>
    </r>
  </si>
  <si>
    <r>
      <rPr>
        <b/>
        <sz val="12"/>
        <color theme="1"/>
        <rFont val="Arial Narrow"/>
        <family val="2"/>
      </rPr>
      <t>(m) Asignación al fideicomiso para desastres naturales:</t>
    </r>
    <r>
      <rPr>
        <sz val="12"/>
        <color theme="1"/>
        <rFont val="Arial Narrow"/>
        <family val="2"/>
      </rPr>
      <t xml:space="preserve"> 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</si>
  <si>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rPr>
        <b/>
        <sz val="12"/>
        <color theme="1"/>
        <rFont val="Arial Narrow"/>
        <family val="2"/>
      </rPr>
      <t>(n) Aportación promedio realizada por la Entidad Federativa durante los 5 ejercicios previos, para infraestructura dañada por desastres naturales:</t>
    </r>
    <r>
      <rPr>
        <sz val="12"/>
        <color theme="1"/>
        <rFont val="Arial Narrow"/>
        <family val="2"/>
      </rPr>
      <t xml:space="preserve"> Definido en términos del Artículo 9 de la LDF. Es el monto que se utiliza como referencia para determinar la asignación anual en el Presupuesto de Egresos al fideicomiso público constituido específicamente para dicho fin. Este indicador deberá observar la transitoriedad considerada en el Artículo Quinto Transitorio de la LDF. Se verificará a través de las autorizaciones de recursos aprobados a través del Fondo para Desastres Naturales (FONDEN).</t>
    </r>
  </si>
  <si>
    <r>
      <rPr>
        <b/>
        <sz val="12"/>
        <color theme="1"/>
        <rFont val="Arial Narrow"/>
        <family val="2"/>
      </rPr>
      <t>(o) Saldo del fideicomiso para desastres naturales:</t>
    </r>
    <r>
      <rPr>
        <sz val="12"/>
        <color theme="1"/>
        <rFont val="Arial Narrow"/>
        <family val="2"/>
      </rPr>
      <t xml:space="preserve"> 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</si>
  <si>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rPr>
        <b/>
        <sz val="12"/>
        <color theme="1"/>
        <rFont val="Arial Narrow"/>
        <family val="2"/>
      </rPr>
      <t>(p) Costo promedio de los últimos 5 ejercicios de la reconstrucción de infraestructura dañada por desastres naturales:</t>
    </r>
    <r>
      <rPr>
        <sz val="12"/>
        <color theme="1"/>
        <rFont val="Arial Narrow"/>
        <family val="2"/>
      </rPr>
      <t xml:space="preserve"> 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</si>
  <si>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rPr>
        <b/>
        <sz val="12"/>
        <color theme="1"/>
        <rFont val="Arial Narrow"/>
        <family val="2"/>
      </rPr>
      <t>(q) Techo para servicios personales:</t>
    </r>
    <r>
      <rPr>
        <sz val="12"/>
        <color theme="1"/>
        <rFont val="Arial Narrow"/>
        <family val="2"/>
      </rPr>
      <t xml:space="preserve"> 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Ejercido, que será el resultante al final del ejercicio, expresado en la Cuenta Pública y se corresponderá con el monto señalado para este concepto en el Formato 6d). La asignación no deberá rebasar el límite anual establecido en la LDF. Este indicador deberá observar la transitoriedad considerada para el personal destinado a funciones de salud y de seguridad, de acuerdo con lo señalado en el Artículo Sexto Transitorio de la LDF.</t>
    </r>
  </si>
  <si>
    <r>
      <rPr>
        <b/>
        <sz val="12"/>
        <color theme="1"/>
        <rFont val="Arial Narrow"/>
        <family val="2"/>
      </rPr>
      <t>(r) Previsiones de gasto para compromisos de pago derivados de APPs:</t>
    </r>
    <r>
      <rPr>
        <sz val="12"/>
        <color theme="1"/>
        <rFont val="Arial Narrow"/>
        <family val="2"/>
      </rPr>
      <t xml:space="preserve"> 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</si>
  <si>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rPr>
        <b/>
        <sz val="12"/>
        <color theme="1"/>
        <rFont val="Arial Narrow"/>
        <family val="2"/>
      </rPr>
      <t>(s) Techo de ADEFAS para el ejercicio fiscal:</t>
    </r>
    <r>
      <rPr>
        <sz val="12"/>
        <color theme="1"/>
        <rFont val="Arial Narrow"/>
        <family val="2"/>
      </rPr>
      <t xml:space="preserve"> 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Ejercido, el que resulta al final del ejercicio, expresado en la Cuenta Pública y se corresponderá con el monto señalado para este concepto en el Formato 6a). Este indicador deberá observar la transitoriedad considerada en los Artículos Séptimo y Décimo Primero Transitorios de la LDF, para las entidades federativas y los municipios, según corresponda.</t>
    </r>
  </si>
  <si>
    <t>B) INDICADORES CUALITATIVOS</t>
  </si>
  <si>
    <r>
      <rPr>
        <b/>
        <sz val="12"/>
        <color theme="1"/>
        <rFont val="Arial Narrow"/>
        <family val="2"/>
      </rPr>
      <t>(t) Objetivos anuales, estrategias y metas para el ejercicio fiscal:</t>
    </r>
    <r>
      <rPr>
        <sz val="12"/>
        <color theme="1"/>
        <rFont val="Arial Narrow"/>
        <family val="2"/>
      </rPr>
      <t xml:space="preserve"> 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</si>
  <si>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rPr>
        <b/>
        <sz val="12"/>
        <color theme="1"/>
        <rFont val="Arial Narrow"/>
        <family val="2"/>
      </rPr>
      <t>(u) Proyecciones de ejercicios posteriores:</t>
    </r>
    <r>
      <rPr>
        <sz val="12"/>
        <color theme="1"/>
        <rFont val="Arial Narrow"/>
        <family val="2"/>
      </rPr>
      <t xml:space="preserve"> 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</si>
  <si>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rPr>
        <b/>
        <sz val="12"/>
        <color theme="1"/>
        <rFont val="Arial Narrow"/>
        <family val="2"/>
      </rPr>
      <t>(v) Descripción de riesgos relevantes y propuestas de acción para enfrentarlos:</t>
    </r>
    <r>
      <rPr>
        <sz val="12"/>
        <color theme="1"/>
        <rFont val="Arial Narrow"/>
        <family val="2"/>
      </rPr>
      <t xml:space="preserve"> 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</si>
  <si>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rPr>
        <b/>
        <sz val="12"/>
        <color theme="1"/>
        <rFont val="Arial Narrow"/>
        <family val="2"/>
      </rPr>
      <t>(w) Resultados de ejercicios fiscales anteriores y el ejercicio fiscal en cuestión:</t>
    </r>
    <r>
      <rPr>
        <sz val="12"/>
        <color theme="1"/>
        <rFont val="Arial Narrow"/>
        <family val="2"/>
      </rPr>
      <t xml:space="preserve"> 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</si>
  <si>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rPr>
        <b/>
        <sz val="12"/>
        <color theme="1"/>
        <rFont val="Arial Narrow"/>
        <family val="2"/>
      </rPr>
      <t>(x) Estudio actuarial de las pensiones de sus trabajadores:</t>
    </r>
    <r>
      <rPr>
        <sz val="12"/>
        <color theme="1"/>
        <rFont val="Arial Narrow"/>
        <family val="2"/>
      </rPr>
      <t xml:space="preserve"> 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</si>
  <si>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rPr>
        <b/>
        <sz val="12"/>
        <color theme="1"/>
        <rFont val="Arial Narrow"/>
        <family val="2"/>
      </rPr>
      <t>(y) Razones excepcionales que justifican el Balance Presupuestario de Recursos Disponibles negativo:</t>
    </r>
    <r>
      <rPr>
        <sz val="12"/>
        <color theme="1"/>
        <rFont val="Arial Narrow"/>
        <family val="2"/>
      </rPr>
      <t xml:space="preserve"> 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</si>
  <si>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rPr>
        <b/>
        <sz val="12"/>
        <color theme="1"/>
        <rFont val="Arial Narrow"/>
        <family val="2"/>
      </rPr>
      <t>(z) Fuente de recursos para cubrir el Balance Presupuestario de Recursos Disponibles negativo:</t>
    </r>
    <r>
      <rPr>
        <sz val="12"/>
        <color theme="1"/>
        <rFont val="Arial Narrow"/>
        <family val="2"/>
      </rPr>
      <t xml:space="preserve"> 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</si>
  <si>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rPr>
        <b/>
        <sz val="12"/>
        <color theme="1"/>
        <rFont val="Arial Narrow"/>
        <family val="2"/>
      </rPr>
      <t>(aa) Número de ejercicios fiscales y acciones necesarias para cubrir el Balance Presupuestario de Recursos Disponibles negativo:</t>
    </r>
    <r>
      <rPr>
        <sz val="12"/>
        <color theme="1"/>
        <rFont val="Arial Narrow"/>
        <family val="2"/>
      </rPr>
      <t xml:space="preserve"> 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</si>
  <si>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rPr>
        <b/>
        <sz val="12"/>
        <color theme="1"/>
        <rFont val="Arial Narrow"/>
        <family val="2"/>
      </rPr>
      <t>(bb) Informes Trimestrales sobre el avance de las acciones para recuperar el Balance Presupuestario de Recursos Disponibles:</t>
    </r>
    <r>
      <rPr>
        <sz val="12"/>
        <color theme="1"/>
        <rFont val="Arial Narrow"/>
        <family val="2"/>
      </rPr>
      <t xml:space="preserve"> 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</si>
  <si>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rPr>
        <b/>
        <sz val="12"/>
        <color theme="1"/>
        <rFont val="Arial Narrow"/>
        <family val="2"/>
      </rPr>
      <t>(cc) Remuneraciones de los servidores públicos:</t>
    </r>
    <r>
      <rPr>
        <sz val="12"/>
        <color theme="1"/>
        <rFont val="Arial Narrow"/>
        <family val="2"/>
      </rPr>
      <t xml:space="preserve"> Definidas en términos de los Artículos 10, fracción II, inciso a) y 21 de la LDF, para las Entidades Federativas y los Municipios, respectivamente. Deberán incluirse en el Proyecto de Presupuesto de Egresos, en una sección específica.</t>
    </r>
  </si>
  <si>
    <r>
      <rPr>
        <b/>
        <sz val="12"/>
        <color theme="1"/>
        <rFont val="Arial Narrow"/>
        <family val="2"/>
      </rPr>
      <t>(dd) Previsiones salariales y económicas para cubrir incrementos salariales, creación de plazas y otros:</t>
    </r>
    <r>
      <rPr>
        <sz val="12"/>
        <color theme="1"/>
        <rFont val="Arial Narrow"/>
        <family val="2"/>
      </rPr>
      <t xml:space="preserve"> Definidas en términos de los Artículos 10, fracción II, inciso b) y 21 de la LDF, para las Entidades Federativas y los Municipios, respectivamente. Deberán incluirse en el Proyecto de Presupuesto de Egresos, en un capítulo específico.</t>
    </r>
  </si>
  <si>
    <r>
      <rPr>
        <b/>
        <sz val="12"/>
        <color theme="1"/>
        <rFont val="Arial Narrow"/>
        <family val="2"/>
      </rPr>
      <t>(ee) Monto de Ingresos Excedentes derivados de ILD:</t>
    </r>
    <r>
      <rPr>
        <sz val="12"/>
        <color theme="1"/>
        <rFont val="Arial Narrow"/>
        <family val="2"/>
      </rPr>
      <t xml:space="preserve"> 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</si>
  <si>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rPr>
        <b/>
        <sz val="12"/>
        <color theme="1"/>
        <rFont val="Arial Narrow"/>
        <family val="2"/>
      </rPr>
      <t>(ff) Monto de Ingresos Excedentes derivados de ILD destinados al fin señalado por los Artículos 14, fracción I y 21 de la LDF:</t>
    </r>
    <r>
      <rPr>
        <sz val="12"/>
        <color theme="1"/>
        <rFont val="Arial Narrow"/>
        <family val="2"/>
      </rPr>
      <t xml:space="preserve"> Definido en términos de los Artículos 2, fracción XX y 14, fracción I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</si>
  <si>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rPr>
        <b/>
        <sz val="12"/>
        <color theme="1"/>
        <rFont val="Arial Narrow"/>
        <family val="2"/>
      </rPr>
      <t>(gg) Monto de Ingresos Excedentes derivados de ILD destinados al fin señalado por los Artículos 14, fracción II, inciso a) y 21 de la LDF:</t>
    </r>
    <r>
      <rPr>
        <sz val="12"/>
        <color theme="1"/>
        <rFont val="Arial Narrow"/>
        <family val="2"/>
      </rPr>
      <t xml:space="preserve"> 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</si>
  <si>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rPr>
        <b/>
        <sz val="12"/>
        <color theme="1"/>
        <rFont val="Arial Narrow"/>
        <family val="2"/>
      </rPr>
      <t>(hh) Monto de Ingresos Excedentes derivados de ILD destinados al fin señalado por los Artículos 14, fracción II, inciso b) y 21 de la LDF:</t>
    </r>
    <r>
      <rPr>
        <sz val="12"/>
        <color theme="1"/>
        <rFont val="Arial Narrow"/>
        <family val="2"/>
      </rPr>
      <t xml:space="preserve"> 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</si>
  <si>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rPr>
        <b/>
        <sz val="12"/>
        <color theme="1"/>
        <rFont val="Arial Narrow"/>
        <family val="2"/>
      </rPr>
      <t>(ii) Monto de Ingresos Excedentes derivados de ILD destinados al fin señalado por el Artículo Noveno Transitorio de la LDF:</t>
    </r>
    <r>
      <rPr>
        <sz val="12"/>
        <color theme="1"/>
        <rFont val="Arial Narrow"/>
        <family val="2"/>
      </rPr>
      <t xml:space="preserve"> 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</si>
  <si>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rPr>
        <b/>
        <sz val="12"/>
        <color theme="1"/>
        <rFont val="Arial Narrow"/>
        <family val="2"/>
      </rPr>
      <t>(jj) Análisis Costo-Beneficio para programas o proyectos de inversión mayores a 10 millones de UDIS:</t>
    </r>
    <r>
      <rPr>
        <sz val="12"/>
        <color theme="1"/>
        <rFont val="Arial Narrow"/>
        <family val="2"/>
      </rPr>
      <t xml:space="preserve"> 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</si>
  <si>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rPr>
        <b/>
        <sz val="12"/>
        <color theme="1"/>
        <rFont val="Arial Narrow"/>
        <family val="2"/>
      </rPr>
      <t>(kk) Análisis de conveniencia y análisis de transferencia de riesgos de los proyectos APPs:</t>
    </r>
    <r>
      <rPr>
        <sz val="12"/>
        <color theme="1"/>
        <rFont val="Arial Narrow"/>
        <family val="2"/>
      </rPr>
      <t xml:space="preserve"> 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</si>
  <si>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rPr>
        <b/>
        <sz val="12"/>
        <color theme="1"/>
        <rFont val="Arial Narrow"/>
        <family val="2"/>
      </rPr>
      <t>(ll) Identificación de población objetivo, destino y temporalidad de subsidios:</t>
    </r>
    <r>
      <rPr>
        <sz val="12"/>
        <color theme="1"/>
        <rFont val="Arial Narrow"/>
        <family val="2"/>
      </rPr>
      <t xml:space="preserve"> Definida en términos del Artículo 13, fracción VII de la LDF. La información generada por esta identificación será pública; por lo que deberá publicarse en la Página Oficial de Internet de la Secretaría de Finanzas, Tesorería Municipal o su equivalente.</t>
    </r>
  </si>
  <si>
    <r>
      <rPr>
        <b/>
        <sz val="12"/>
        <color theme="1"/>
        <rFont val="Arial Narrow"/>
        <family val="2"/>
      </rPr>
      <t>(mm) Límite a Obligaciones a Corto Plazo:</t>
    </r>
    <r>
      <rPr>
        <sz val="12"/>
        <color theme="1"/>
        <rFont val="Arial Narrow"/>
        <family val="2"/>
      </rPr>
      <t xml:space="preserve"> Definido en términos del Artículo 30, fracción I de la LDF. Se corresponde con el monto equivalente al seis por ciento de la suma de los Ingresos Totales del Ente Público, en términos del Artículo 2, fracción XXII de la LDF.</t>
    </r>
  </si>
  <si>
    <r>
      <rPr>
        <b/>
        <sz val="12"/>
        <color theme="1"/>
        <rFont val="Arial Narrow"/>
        <family val="2"/>
      </rPr>
      <t>(nn) Obligaciones a Corto Plazo:</t>
    </r>
    <r>
      <rPr>
        <sz val="12"/>
        <color theme="1"/>
        <rFont val="Arial Narrow"/>
        <family val="2"/>
      </rPr>
      <t xml:space="preserve"> Definido en términos del Artículo 30, fracción I de la LDF. Se corresponde con la suma de las obligaciones de este tipo contratadas por el Ente Público, y se reportan mediante el Formato 2.</t>
    </r>
  </si>
  <si>
    <t>Formato 7</t>
  </si>
  <si>
    <t>Universidad Tecnológica de San Juan del Río</t>
  </si>
  <si>
    <t>Del 01 de Enero al 31 de Diciembre de 2017.</t>
  </si>
  <si>
    <t>A. Rectoria</t>
  </si>
  <si>
    <t>Del 1 de enero al 31 de diciembre de 2017.</t>
  </si>
  <si>
    <t>N/A</t>
  </si>
  <si>
    <t>Al 31 de diciembre de 2017 y al 31 de diciembre del 2016</t>
  </si>
  <si>
    <t>31 de diciembre de 2016</t>
  </si>
  <si>
    <t>Del 1 de enero al 31 de diciembre de 2017</t>
  </si>
  <si>
    <t>al 31 de diciembre de 2016</t>
  </si>
  <si>
    <t>Monto pagado de la inversión al 31 de diciembre de 2017</t>
  </si>
  <si>
    <t>Monto pagado de la inversión actualizado al 31 de diciembre de 2017</t>
  </si>
  <si>
    <t>Saldo pendiente por pagar de la inversión al 31 de diciembre de 2017</t>
  </si>
  <si>
    <t xml:space="preserve">“Bajo protesta de decir verdad declaramos que los Estados Financieros y sus notas, son razonablemente correctos y son responsabilidad del emisor”. </t>
  </si>
  <si>
    <r>
      <t>B. Egresos Presupuestarios</t>
    </r>
    <r>
      <rPr>
        <b/>
        <vertAlign val="superscript"/>
        <sz val="11"/>
        <color theme="1"/>
        <rFont val="Arial Narrow"/>
        <family val="2"/>
      </rPr>
      <t>1</t>
    </r>
    <r>
      <rPr>
        <b/>
        <sz val="11"/>
        <color theme="1"/>
        <rFont val="Arial Narrow"/>
        <family val="2"/>
      </rPr>
      <t xml:space="preserve"> (B = B1+B2)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</si>
</sst>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_-* #,##0_-;\-* #,##0_-;_-* &quot;-&quot;??_-;_-@_-"/>
  </numFmts>
  <fonts count="16" x14ac:knownFonts="1">
    <font>
      <sz val="11"/>
      <color theme="1"/>
      <name val="Calibri"/>
      <family val="2"/>
      <scheme val="minor"/>
    </font>
    <font>
      <sz val="12"/>
      <color theme="1"/>
      <name val="Arial Narrow"/>
      <family val="2"/>
    </font>
    <font>
      <b/>
      <sz val="12"/>
      <color theme="1"/>
      <name val="Arial Narrow"/>
      <family val="2"/>
    </font>
    <font>
      <b/>
      <i/>
      <sz val="12"/>
      <color theme="1"/>
      <name val="Arial Narrow"/>
      <family val="2"/>
    </font>
    <font>
      <b/>
      <sz val="10"/>
      <color rgb="FF000000"/>
      <name val="Arial"/>
      <family val="2"/>
    </font>
    <font>
      <b/>
      <sz val="10"/>
      <color theme="1"/>
      <name val="Arial"/>
      <family val="2"/>
    </font>
    <font>
      <sz val="10"/>
      <color theme="1"/>
      <name val="Arial"/>
      <family val="2"/>
    </font>
    <font>
      <i/>
      <sz val="10"/>
      <color theme="1"/>
      <name val="Arial"/>
      <family val="2"/>
    </font>
    <font>
      <sz val="10"/>
      <color theme="1"/>
      <name val="Times New Roman"/>
      <family val="1"/>
    </font>
    <font>
      <sz val="10"/>
      <color theme="1"/>
      <name val="Calibri"/>
      <family val="2"/>
      <scheme val="minor"/>
    </font>
    <font>
      <i/>
      <sz val="12"/>
      <color theme="1"/>
      <name val="Arial Narrow"/>
      <family val="2"/>
    </font>
    <font>
      <sz val="10"/>
      <color theme="1"/>
      <name val="Arial Narrow"/>
      <family val="2"/>
    </font>
    <font>
      <sz val="11"/>
      <color theme="1"/>
      <name val="Calibri"/>
      <family val="2"/>
      <scheme val="minor"/>
    </font>
    <font>
      <sz val="11"/>
      <color theme="1"/>
      <name val="Arial Narrow"/>
      <family val="2"/>
    </font>
    <font>
      <b/>
      <sz val="11"/>
      <color theme="1"/>
      <name val="Arial Narrow"/>
      <family val="2"/>
    </font>
    <font>
      <b/>
      <vertAlign val="superscript"/>
      <sz val="11"/>
      <color theme="1"/>
      <name val="Arial Narrow"/>
      <family val="2"/>
    </font>
  </fonts>
  <fills count="7">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
      <patternFill patternType="solid">
        <fgColor rgb="FFA6A6A6"/>
        <bgColor indexed="64"/>
      </patternFill>
    </fill>
    <fill>
      <patternFill patternType="solid">
        <fgColor rgb="FFF2F2F2"/>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43" fontId="12" fillId="0" borderId="0" applyFont="0" applyFill="0" applyBorder="0" applyAlignment="0" applyProtection="0"/>
  </cellStyleXfs>
  <cellXfs count="377">
    <xf numFmtId="0" fontId="0" fillId="0" borderId="0" xfId="0"/>
    <xf numFmtId="0" fontId="1" fillId="0" borderId="0" xfId="0" applyFont="1"/>
    <xf numFmtId="0" fontId="2" fillId="0" borderId="0" xfId="0" applyFont="1" applyAlignment="1">
      <alignment horizontal="justify" vertical="center"/>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1"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11" xfId="0" applyFont="1" applyBorder="1" applyAlignment="1">
      <alignment horizontal="left" vertical="center" wrapText="1"/>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5" xfId="0" applyFont="1" applyBorder="1" applyAlignment="1">
      <alignment horizontal="left" vertical="center" wrapText="1"/>
    </xf>
    <xf numFmtId="0" fontId="1" fillId="0" borderId="5"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0" xfId="0" applyFont="1" applyAlignment="1">
      <alignment horizontal="justify" vertical="center" wrapText="1"/>
    </xf>
    <xf numFmtId="0" fontId="3"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6" xfId="0" applyFont="1" applyBorder="1" applyAlignment="1">
      <alignment horizontal="justify" vertical="center" wrapText="1"/>
    </xf>
    <xf numFmtId="0" fontId="1" fillId="0" borderId="6" xfId="0" applyFont="1" applyBorder="1" applyAlignment="1">
      <alignment horizontal="justify" vertical="center" wrapText="1"/>
    </xf>
    <xf numFmtId="0" fontId="2" fillId="0" borderId="0" xfId="0" applyFont="1" applyAlignment="1">
      <alignment horizontal="left" vertical="center"/>
    </xf>
    <xf numFmtId="0" fontId="2" fillId="0" borderId="6" xfId="0" applyFont="1" applyBorder="1" applyAlignment="1">
      <alignment horizontal="left" vertical="center" wrapText="1"/>
    </xf>
    <xf numFmtId="0" fontId="1" fillId="0" borderId="6" xfId="0" applyFont="1" applyBorder="1" applyAlignment="1">
      <alignment horizontal="left" vertical="center" wrapText="1"/>
    </xf>
    <xf numFmtId="0" fontId="2" fillId="2" borderId="4" xfId="0" applyFont="1" applyFill="1" applyBorder="1" applyAlignment="1">
      <alignment horizontal="center" vertical="center" wrapText="1"/>
    </xf>
    <xf numFmtId="0" fontId="1" fillId="2" borderId="11" xfId="0" applyFont="1" applyFill="1" applyBorder="1" applyAlignment="1">
      <alignment vertical="center" wrapText="1"/>
    </xf>
    <xf numFmtId="0" fontId="2" fillId="0" borderId="5"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5" xfId="0" applyFont="1" applyBorder="1" applyAlignment="1">
      <alignment horizontal="left" vertical="center" wrapText="1" indent="1"/>
    </xf>
    <xf numFmtId="0" fontId="1" fillId="0" borderId="10" xfId="0" applyFont="1" applyBorder="1" applyAlignment="1">
      <alignment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2" fillId="3" borderId="0" xfId="0" applyFont="1" applyFill="1" applyAlignment="1">
      <alignment horizontal="justify" vertical="center"/>
    </xf>
    <xf numFmtId="0" fontId="1" fillId="0" borderId="6" xfId="0" applyFont="1" applyBorder="1" applyAlignment="1">
      <alignment horizontal="left" vertical="center" wrapText="1" indent="1"/>
    </xf>
    <xf numFmtId="0" fontId="2" fillId="0" borderId="9" xfId="0" applyFont="1" applyBorder="1" applyAlignment="1">
      <alignment horizontal="left" vertical="center" wrapText="1"/>
    </xf>
    <xf numFmtId="0" fontId="1" fillId="0" borderId="0" xfId="0" applyFont="1" applyAlignment="1">
      <alignment horizontal="justify" vertical="center" wrapText="1"/>
    </xf>
    <xf numFmtId="0" fontId="1" fillId="0" borderId="7"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0" xfId="0" applyFont="1" applyAlignment="1">
      <alignment horizontal="left" vertical="center"/>
    </xf>
    <xf numFmtId="0" fontId="5" fillId="2" borderId="0" xfId="0" applyFont="1" applyFill="1" applyAlignment="1">
      <alignment horizontal="center"/>
    </xf>
    <xf numFmtId="0" fontId="5" fillId="2" borderId="8" xfId="0" applyFont="1" applyFill="1" applyBorder="1" applyAlignment="1">
      <alignment horizontal="center" wrapText="1"/>
    </xf>
    <xf numFmtId="0" fontId="6" fillId="2" borderId="11" xfId="0" applyFont="1" applyFill="1" applyBorder="1" applyAlignment="1">
      <alignment horizontal="center" wrapText="1"/>
    </xf>
    <xf numFmtId="0" fontId="6" fillId="2" borderId="13" xfId="0" applyFont="1" applyFill="1" applyBorder="1" applyAlignment="1">
      <alignment horizontal="center" wrapText="1"/>
    </xf>
    <xf numFmtId="0" fontId="5" fillId="4" borderId="10" xfId="0" applyFont="1" applyFill="1" applyBorder="1" applyAlignment="1">
      <alignment horizontal="center" wrapText="1"/>
    </xf>
    <xf numFmtId="0" fontId="5" fillId="4" borderId="11" xfId="0" applyFont="1" applyFill="1" applyBorder="1" applyAlignment="1">
      <alignment horizontal="center" wrapText="1"/>
    </xf>
    <xf numFmtId="0" fontId="5" fillId="2" borderId="10" xfId="0" applyFont="1" applyFill="1" applyBorder="1" applyAlignment="1">
      <alignment wrapText="1"/>
    </xf>
    <xf numFmtId="0" fontId="5" fillId="2" borderId="11" xfId="0" applyFont="1" applyFill="1" applyBorder="1" applyAlignment="1">
      <alignment wrapText="1"/>
    </xf>
    <xf numFmtId="0" fontId="5"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5" borderId="10" xfId="0" applyFont="1" applyFill="1" applyBorder="1" applyAlignment="1">
      <alignment wrapText="1"/>
    </xf>
    <xf numFmtId="0" fontId="6" fillId="5" borderId="11" xfId="0" applyFont="1" applyFill="1" applyBorder="1" applyAlignment="1">
      <alignment horizontal="center" wrapText="1"/>
    </xf>
    <xf numFmtId="0" fontId="5" fillId="0" borderId="9" xfId="0" applyFont="1" applyBorder="1" applyAlignment="1">
      <alignment horizontal="center" wrapText="1"/>
    </xf>
    <xf numFmtId="0" fontId="7" fillId="0" borderId="10" xfId="0" applyFont="1" applyBorder="1" applyAlignment="1">
      <alignment horizontal="center"/>
    </xf>
    <xf numFmtId="0" fontId="7" fillId="0" borderId="10" xfId="0" applyFont="1" applyBorder="1" applyAlignment="1">
      <alignment wrapText="1"/>
    </xf>
    <xf numFmtId="0" fontId="6" fillId="0" borderId="5" xfId="0" applyFont="1" applyBorder="1" applyAlignment="1">
      <alignment horizontal="center" wrapText="1"/>
    </xf>
    <xf numFmtId="0" fontId="6" fillId="0" borderId="7" xfId="0" applyFont="1" applyBorder="1" applyAlignment="1">
      <alignment horizontal="center" wrapText="1"/>
    </xf>
    <xf numFmtId="0" fontId="6" fillId="0" borderId="7" xfId="0" applyFont="1" applyBorder="1" applyAlignment="1">
      <alignment wrapText="1"/>
    </xf>
    <xf numFmtId="0" fontId="6" fillId="0" borderId="0" xfId="0" applyFont="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wrapText="1"/>
    </xf>
    <xf numFmtId="0" fontId="6" fillId="0" borderId="3" xfId="0" applyFont="1" applyBorder="1" applyAlignment="1">
      <alignment horizontal="center" wrapText="1"/>
    </xf>
    <xf numFmtId="0" fontId="6" fillId="0" borderId="14" xfId="0" applyFont="1" applyBorder="1" applyAlignment="1">
      <alignment horizontal="center" wrapText="1"/>
    </xf>
    <xf numFmtId="0" fontId="6" fillId="5" borderId="13" xfId="0" applyFont="1" applyFill="1" applyBorder="1" applyAlignment="1">
      <alignment horizontal="center" wrapText="1"/>
    </xf>
    <xf numFmtId="0" fontId="6" fillId="5" borderId="13" xfId="0" applyFont="1" applyFill="1" applyBorder="1" applyAlignment="1">
      <alignment wrapText="1"/>
    </xf>
    <xf numFmtId="0" fontId="6" fillId="5" borderId="14" xfId="0" applyFont="1" applyFill="1" applyBorder="1" applyAlignment="1">
      <alignment horizontal="center" wrapText="1"/>
    </xf>
    <xf numFmtId="0" fontId="7" fillId="5" borderId="9" xfId="0" applyFont="1" applyFill="1" applyBorder="1" applyAlignment="1">
      <alignment horizontal="right" wrapText="1"/>
    </xf>
    <xf numFmtId="0" fontId="7" fillId="5" borderId="10" xfId="0" applyFont="1" applyFill="1" applyBorder="1" applyAlignment="1">
      <alignment horizontal="center"/>
    </xf>
    <xf numFmtId="0" fontId="7" fillId="5" borderId="10" xfId="0" applyFont="1" applyFill="1" applyBorder="1" applyAlignment="1">
      <alignment wrapText="1"/>
    </xf>
    <xf numFmtId="0" fontId="7" fillId="0" borderId="10" xfId="0" applyFont="1" applyBorder="1" applyAlignment="1">
      <alignment horizontal="left" wrapText="1" indent="2"/>
    </xf>
    <xf numFmtId="0" fontId="7" fillId="0" borderId="9" xfId="0" applyFont="1" applyBorder="1" applyAlignment="1">
      <alignment horizontal="right" wrapText="1"/>
    </xf>
    <xf numFmtId="0" fontId="6" fillId="5" borderId="1" xfId="0" applyFont="1" applyFill="1" applyBorder="1" applyAlignment="1">
      <alignment horizontal="center" wrapText="1"/>
    </xf>
    <xf numFmtId="0" fontId="6" fillId="5" borderId="4" xfId="0" applyFont="1" applyFill="1" applyBorder="1" applyAlignment="1">
      <alignment horizontal="center" wrapText="1"/>
    </xf>
    <xf numFmtId="0" fontId="6" fillId="5" borderId="15" xfId="0" applyFont="1" applyFill="1" applyBorder="1" applyAlignment="1">
      <alignment horizontal="center" wrapText="1"/>
    </xf>
    <xf numFmtId="0" fontId="6" fillId="0" borderId="14" xfId="0" applyFont="1" applyBorder="1" applyAlignment="1">
      <alignment wrapText="1"/>
    </xf>
    <xf numFmtId="0" fontId="6" fillId="0" borderId="13" xfId="0" applyFont="1" applyBorder="1" applyAlignment="1">
      <alignment horizontal="center" wrapText="1"/>
    </xf>
    <xf numFmtId="0" fontId="6" fillId="0" borderId="15" xfId="0" applyFont="1" applyBorder="1" applyAlignment="1">
      <alignment horizontal="center" wrapText="1"/>
    </xf>
    <xf numFmtId="0" fontId="6" fillId="5" borderId="8" xfId="0" applyFont="1" applyFill="1" applyBorder="1" applyAlignment="1">
      <alignment horizontal="center" wrapText="1"/>
    </xf>
    <xf numFmtId="0" fontId="6" fillId="0" borderId="11" xfId="0" applyFont="1" applyBorder="1" applyAlignment="1">
      <alignment horizontal="center" wrapText="1"/>
    </xf>
    <xf numFmtId="0" fontId="6" fillId="0" borderId="11" xfId="0" applyFont="1" applyBorder="1" applyAlignment="1">
      <alignment wrapText="1"/>
    </xf>
    <xf numFmtId="0" fontId="6" fillId="0" borderId="10" xfId="0" applyFont="1" applyBorder="1" applyAlignment="1">
      <alignment horizontal="center" wrapText="1"/>
    </xf>
    <xf numFmtId="0" fontId="6" fillId="0" borderId="8" xfId="0" applyFont="1" applyBorder="1" applyAlignment="1">
      <alignment horizontal="center" wrapText="1"/>
    </xf>
    <xf numFmtId="0" fontId="8" fillId="0" borderId="0" xfId="0" applyFont="1"/>
    <xf numFmtId="0" fontId="9" fillId="0" borderId="0" xfId="0" applyFont="1"/>
    <xf numFmtId="0" fontId="5" fillId="5" borderId="12" xfId="0" applyFont="1" applyFill="1" applyBorder="1" applyAlignment="1">
      <alignment horizontal="center" wrapText="1"/>
    </xf>
    <xf numFmtId="0" fontId="7" fillId="0" borderId="10" xfId="0" applyFont="1" applyBorder="1" applyAlignment="1">
      <alignment horizontal="center" wrapText="1"/>
    </xf>
    <xf numFmtId="0" fontId="6" fillId="5" borderId="0" xfId="0" applyFont="1" applyFill="1" applyAlignment="1">
      <alignment horizontal="center" wrapText="1"/>
    </xf>
    <xf numFmtId="0" fontId="6" fillId="5" borderId="5" xfId="0" applyFont="1" applyFill="1" applyBorder="1" applyAlignment="1">
      <alignment horizontal="center" wrapText="1"/>
    </xf>
    <xf numFmtId="0" fontId="6" fillId="5" borderId="3" xfId="0" applyFont="1" applyFill="1" applyBorder="1" applyAlignment="1">
      <alignment horizontal="center" wrapText="1"/>
    </xf>
    <xf numFmtId="0" fontId="6" fillId="0" borderId="6" xfId="0" applyFont="1" applyBorder="1" applyAlignment="1">
      <alignment horizontal="justify"/>
    </xf>
    <xf numFmtId="0" fontId="6" fillId="0" borderId="0" xfId="0" applyFont="1" applyAlignment="1">
      <alignment horizontal="justify"/>
    </xf>
    <xf numFmtId="0" fontId="6" fillId="0" borderId="7" xfId="0" applyFont="1" applyBorder="1" applyAlignment="1">
      <alignment horizontal="justify"/>
    </xf>
    <xf numFmtId="0" fontId="5" fillId="4" borderId="13" xfId="0" applyFont="1" applyFill="1" applyBorder="1" applyAlignment="1">
      <alignment horizontal="center" wrapText="1"/>
    </xf>
    <xf numFmtId="0" fontId="5" fillId="4" borderId="14" xfId="0" applyFont="1" applyFill="1" applyBorder="1" applyAlignment="1">
      <alignment horizontal="center" wrapText="1"/>
    </xf>
    <xf numFmtId="0" fontId="5" fillId="4" borderId="11" xfId="0" applyFont="1" applyFill="1" applyBorder="1" applyAlignment="1">
      <alignment wrapText="1"/>
    </xf>
    <xf numFmtId="0" fontId="7" fillId="0" borderId="10" xfId="0" applyFont="1" applyBorder="1" applyAlignment="1">
      <alignment horizontal="center" vertical="top"/>
    </xf>
    <xf numFmtId="0" fontId="7" fillId="0" borderId="11" xfId="0" applyFont="1" applyBorder="1" applyAlignment="1">
      <alignment vertical="top" wrapText="1"/>
    </xf>
    <xf numFmtId="0" fontId="7" fillId="0" borderId="11" xfId="0" applyFont="1" applyBorder="1" applyAlignment="1">
      <alignment wrapText="1"/>
    </xf>
    <xf numFmtId="0" fontId="0" fillId="0" borderId="0" xfId="0" applyFont="1"/>
    <xf numFmtId="0" fontId="6" fillId="2" borderId="12" xfId="0" applyFont="1" applyFill="1" applyBorder="1" applyAlignment="1">
      <alignment horizontal="center" wrapText="1"/>
    </xf>
    <xf numFmtId="0" fontId="2" fillId="0" borderId="0" xfId="0" applyFont="1"/>
    <xf numFmtId="0" fontId="1" fillId="0" borderId="7" xfId="0" applyFont="1" applyBorder="1" applyAlignment="1">
      <alignment horizontal="right" vertical="center" wrapText="1"/>
    </xf>
    <xf numFmtId="14" fontId="6" fillId="0" borderId="11" xfId="0" applyNumberFormat="1" applyFont="1" applyBorder="1" applyAlignment="1">
      <alignment wrapText="1"/>
    </xf>
    <xf numFmtId="0" fontId="2" fillId="0" borderId="7" xfId="0" applyFont="1" applyBorder="1" applyAlignment="1">
      <alignment horizontal="justify" vertical="center" wrapText="1"/>
    </xf>
    <xf numFmtId="0" fontId="1" fillId="0" borderId="7" xfId="0" applyFont="1" applyBorder="1" applyAlignment="1">
      <alignment horizontal="justify" vertical="center" wrapText="1"/>
    </xf>
    <xf numFmtId="0" fontId="11" fillId="0" borderId="0" xfId="0" applyFont="1"/>
    <xf numFmtId="3" fontId="1" fillId="0" borderId="7" xfId="0" applyNumberFormat="1" applyFont="1" applyBorder="1" applyAlignment="1">
      <alignment horizontal="right" vertical="center" wrapText="1"/>
    </xf>
    <xf numFmtId="0" fontId="1" fillId="0" borderId="11" xfId="0" applyFont="1" applyBorder="1" applyAlignment="1">
      <alignment horizontal="right" vertical="center" wrapText="1"/>
    </xf>
    <xf numFmtId="0" fontId="2" fillId="0" borderId="0" xfId="0" applyFont="1" applyAlignment="1">
      <alignment horizontal="left" vertical="center"/>
    </xf>
    <xf numFmtId="164" fontId="1" fillId="0" borderId="7" xfId="1" applyNumberFormat="1" applyFont="1" applyBorder="1" applyAlignment="1">
      <alignment vertical="center" wrapText="1"/>
    </xf>
    <xf numFmtId="3" fontId="2" fillId="0" borderId="7" xfId="0" applyNumberFormat="1" applyFont="1" applyBorder="1" applyAlignment="1">
      <alignment horizontal="right" vertical="center" wrapText="1"/>
    </xf>
    <xf numFmtId="3" fontId="1" fillId="6" borderId="7" xfId="0" applyNumberFormat="1" applyFont="1" applyFill="1" applyBorder="1" applyAlignment="1">
      <alignment horizontal="right" vertical="center" wrapText="1"/>
    </xf>
    <xf numFmtId="3" fontId="10" fillId="0" borderId="7" xfId="0" applyNumberFormat="1" applyFont="1" applyBorder="1" applyAlignment="1">
      <alignment horizontal="right" vertical="center" wrapText="1"/>
    </xf>
    <xf numFmtId="3" fontId="3" fillId="0" borderId="7"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165" fontId="1" fillId="0" borderId="7" xfId="1" applyNumberFormat="1" applyFont="1" applyBorder="1" applyAlignment="1">
      <alignment horizontal="right" vertical="center" wrapText="1"/>
    </xf>
    <xf numFmtId="165" fontId="1" fillId="0" borderId="7" xfId="1" applyNumberFormat="1" applyFont="1" applyBorder="1" applyAlignment="1">
      <alignment horizontal="center" vertical="center" wrapText="1"/>
    </xf>
    <xf numFmtId="165" fontId="2" fillId="0" borderId="7" xfId="1" applyNumberFormat="1" applyFont="1" applyBorder="1" applyAlignment="1">
      <alignment horizontal="right" vertical="center" wrapText="1"/>
    </xf>
    <xf numFmtId="165" fontId="1" fillId="0" borderId="11" xfId="1" applyNumberFormat="1" applyFont="1" applyBorder="1" applyAlignment="1">
      <alignment horizontal="center" vertical="center" wrapText="1"/>
    </xf>
    <xf numFmtId="0" fontId="13" fillId="0" borderId="6" xfId="0" applyFont="1" applyBorder="1" applyAlignment="1">
      <alignment vertical="center" wrapText="1"/>
    </xf>
    <xf numFmtId="0" fontId="14" fillId="0" borderId="7" xfId="0" applyFont="1" applyBorder="1" applyAlignment="1">
      <alignment vertical="center" wrapText="1"/>
    </xf>
    <xf numFmtId="164" fontId="14" fillId="0" borderId="7" xfId="1" applyNumberFormat="1" applyFont="1" applyBorder="1" applyAlignment="1">
      <alignment vertical="center" wrapText="1"/>
    </xf>
    <xf numFmtId="0" fontId="13" fillId="0" borderId="7" xfId="0" applyFont="1" applyBorder="1" applyAlignment="1">
      <alignment horizontal="left" vertical="center" wrapText="1" indent="5"/>
    </xf>
    <xf numFmtId="164" fontId="13" fillId="0" borderId="7" xfId="1" applyNumberFormat="1" applyFont="1" applyBorder="1" applyAlignment="1">
      <alignment vertical="center" wrapText="1"/>
    </xf>
    <xf numFmtId="0" fontId="14" fillId="0" borderId="6" xfId="0" applyFont="1" applyBorder="1" applyAlignment="1">
      <alignment vertical="center" wrapText="1"/>
    </xf>
    <xf numFmtId="0" fontId="13" fillId="0" borderId="7" xfId="0" applyFont="1" applyBorder="1" applyAlignment="1">
      <alignment vertical="center" wrapText="1"/>
    </xf>
    <xf numFmtId="164" fontId="14" fillId="6" borderId="7" xfId="1" applyNumberFormat="1" applyFont="1" applyFill="1" applyBorder="1" applyAlignment="1">
      <alignment vertical="center" wrapText="1"/>
    </xf>
    <xf numFmtId="164" fontId="13" fillId="6" borderId="7" xfId="1" applyNumberFormat="1" applyFont="1" applyFill="1" applyBorder="1" applyAlignment="1">
      <alignment vertical="center" wrapText="1"/>
    </xf>
    <xf numFmtId="0" fontId="13" fillId="0" borderId="9" xfId="0" applyFont="1" applyBorder="1" applyAlignment="1">
      <alignment vertical="center" wrapText="1"/>
    </xf>
    <xf numFmtId="0" fontId="14" fillId="0" borderId="11" xfId="0" applyFont="1" applyBorder="1" applyAlignment="1">
      <alignment vertical="center" wrapText="1"/>
    </xf>
    <xf numFmtId="164" fontId="13" fillId="0" borderId="11" xfId="1" applyNumberFormat="1" applyFont="1" applyBorder="1" applyAlignment="1">
      <alignment vertical="center" wrapText="1"/>
    </xf>
    <xf numFmtId="0" fontId="14" fillId="2" borderId="14" xfId="0" applyFont="1" applyFill="1" applyBorder="1" applyAlignment="1">
      <alignment horizontal="center" vertical="center" wrapText="1"/>
    </xf>
    <xf numFmtId="0" fontId="14" fillId="0" borderId="9" xfId="0" applyFont="1" applyBorder="1" applyAlignment="1">
      <alignment vertical="center" wrapText="1"/>
    </xf>
    <xf numFmtId="164" fontId="14" fillId="0" borderId="11" xfId="1" applyNumberFormat="1" applyFont="1" applyBorder="1" applyAlignment="1">
      <alignment vertical="center" wrapText="1"/>
    </xf>
    <xf numFmtId="0" fontId="13" fillId="0" borderId="0" xfId="0" applyFont="1" applyAlignment="1">
      <alignment vertical="center"/>
    </xf>
    <xf numFmtId="0" fontId="13" fillId="0" borderId="0" xfId="0" applyFont="1"/>
    <xf numFmtId="0" fontId="14" fillId="2" borderId="4" xfId="0" applyFont="1" applyFill="1" applyBorder="1" applyAlignment="1">
      <alignment horizontal="center" vertical="center"/>
    </xf>
    <xf numFmtId="0" fontId="14" fillId="2" borderId="11" xfId="0" applyFont="1" applyFill="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3" fontId="13" fillId="0" borderId="7" xfId="0" applyNumberFormat="1"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3" fillId="0" borderId="7" xfId="0" applyFont="1" applyBorder="1" applyAlignment="1">
      <alignment horizontal="left" vertical="center" indent="5"/>
    </xf>
    <xf numFmtId="0" fontId="13" fillId="0" borderId="0" xfId="0" applyFont="1" applyAlignment="1">
      <alignment horizontal="justify" vertical="center"/>
    </xf>
    <xf numFmtId="3" fontId="13" fillId="0" borderId="5" xfId="0" applyNumberFormat="1" applyFont="1" applyBorder="1" applyAlignment="1">
      <alignment vertical="center"/>
    </xf>
    <xf numFmtId="0" fontId="13" fillId="0" borderId="7" xfId="0" applyFont="1" applyBorder="1" applyAlignment="1">
      <alignment horizontal="justify" vertical="center"/>
    </xf>
    <xf numFmtId="0" fontId="13" fillId="0" borderId="7" xfId="0" applyFont="1" applyBorder="1" applyAlignment="1">
      <alignment horizontal="left" vertical="center" indent="1"/>
    </xf>
    <xf numFmtId="3" fontId="13" fillId="0" borderId="7" xfId="0" applyNumberFormat="1" applyFont="1" applyFill="1" applyBorder="1" applyAlignment="1">
      <alignment vertical="center"/>
    </xf>
    <xf numFmtId="0" fontId="14" fillId="0" borderId="7" xfId="0" applyFont="1" applyBorder="1" applyAlignment="1">
      <alignment horizontal="left" vertical="center" indent="1"/>
    </xf>
    <xf numFmtId="0" fontId="13" fillId="0" borderId="11" xfId="0" applyFont="1" applyBorder="1" applyAlignment="1">
      <alignment horizontal="left" vertical="center" indent="1"/>
    </xf>
    <xf numFmtId="0" fontId="13" fillId="0" borderId="7"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right" vertical="center"/>
    </xf>
    <xf numFmtId="165" fontId="13" fillId="0" borderId="7" xfId="1" applyNumberFormat="1" applyFont="1" applyBorder="1" applyAlignment="1">
      <alignment horizontal="right" vertical="center"/>
    </xf>
    <xf numFmtId="0" fontId="13" fillId="0" borderId="0" xfId="0" applyFont="1" applyAlignment="1">
      <alignment horizontal="left" vertical="center"/>
    </xf>
    <xf numFmtId="0" fontId="13" fillId="0" borderId="16" xfId="0" applyFont="1" applyBorder="1" applyAlignment="1">
      <alignment horizontal="left" vertical="center"/>
    </xf>
    <xf numFmtId="0" fontId="13" fillId="6" borderId="7" xfId="0" applyFont="1" applyFill="1" applyBorder="1" applyAlignment="1">
      <alignment horizontal="center" vertical="center"/>
    </xf>
    <xf numFmtId="0" fontId="13" fillId="0" borderId="16" xfId="0" applyFont="1" applyBorder="1" applyAlignment="1">
      <alignment horizontal="left" vertical="center" wrapText="1"/>
    </xf>
    <xf numFmtId="0" fontId="13" fillId="0" borderId="7" xfId="0" applyFont="1" applyBorder="1" applyAlignment="1">
      <alignment horizontal="left" vertical="center" wrapText="1"/>
    </xf>
    <xf numFmtId="165" fontId="13" fillId="0" borderId="7" xfId="1" applyNumberFormat="1" applyFont="1" applyBorder="1" applyAlignment="1">
      <alignment horizontal="center" vertical="center"/>
    </xf>
    <xf numFmtId="165" fontId="13" fillId="0" borderId="7" xfId="1" applyNumberFormat="1" applyFont="1" applyBorder="1" applyAlignment="1">
      <alignment horizontal="justify" vertical="center"/>
    </xf>
    <xf numFmtId="0" fontId="13" fillId="0" borderId="9" xfId="0" applyFont="1" applyBorder="1" applyAlignment="1">
      <alignment horizontal="left" vertical="center"/>
    </xf>
    <xf numFmtId="0" fontId="13" fillId="0" borderId="11" xfId="0" applyFont="1" applyBorder="1" applyAlignment="1">
      <alignment horizontal="justify" vertical="center"/>
    </xf>
    <xf numFmtId="0" fontId="14" fillId="3" borderId="0" xfId="0" applyFont="1" applyFill="1" applyAlignment="1">
      <alignment horizontal="left" vertical="center"/>
    </xf>
    <xf numFmtId="0" fontId="14" fillId="2" borderId="11" xfId="0" applyFont="1" applyFill="1" applyBorder="1" applyAlignment="1">
      <alignment horizontal="center" vertical="center" wrapText="1"/>
    </xf>
    <xf numFmtId="165" fontId="14" fillId="0" borderId="5" xfId="1" applyNumberFormat="1" applyFont="1" applyBorder="1" applyAlignment="1">
      <alignment horizontal="right" vertical="center"/>
    </xf>
    <xf numFmtId="165" fontId="13" fillId="0" borderId="5" xfId="1" applyNumberFormat="1" applyFont="1" applyBorder="1" applyAlignment="1">
      <alignment horizontal="right" vertical="center"/>
    </xf>
    <xf numFmtId="0" fontId="13" fillId="0" borderId="0" xfId="0" applyFont="1" applyAlignment="1">
      <alignment horizontal="left" vertical="center" wrapText="1"/>
    </xf>
    <xf numFmtId="0" fontId="13" fillId="0" borderId="10" xfId="0" applyFont="1" applyBorder="1" applyAlignment="1">
      <alignment horizontal="left" vertical="center"/>
    </xf>
    <xf numFmtId="165" fontId="13" fillId="0" borderId="8" xfId="1" applyNumberFormat="1" applyFont="1" applyBorder="1" applyAlignment="1">
      <alignment horizontal="right" vertical="center"/>
    </xf>
    <xf numFmtId="165" fontId="13" fillId="0" borderId="11" xfId="1" applyNumberFormat="1" applyFont="1" applyBorder="1" applyAlignment="1">
      <alignment horizontal="right" vertical="center"/>
    </xf>
    <xf numFmtId="0" fontId="14" fillId="0" borderId="0" xfId="0" applyFont="1" applyAlignment="1">
      <alignment horizontal="left" vertical="center"/>
    </xf>
    <xf numFmtId="165" fontId="13" fillId="0" borderId="7" xfId="1" applyNumberFormat="1" applyFont="1" applyBorder="1" applyAlignment="1">
      <alignment horizontal="center" vertical="center" wrapText="1"/>
    </xf>
    <xf numFmtId="165" fontId="14" fillId="0" borderId="7" xfId="1" applyNumberFormat="1" applyFont="1" applyBorder="1" applyAlignment="1">
      <alignment horizontal="right" vertical="center" wrapText="1"/>
    </xf>
    <xf numFmtId="0" fontId="13" fillId="0" borderId="7" xfId="0" applyFont="1" applyBorder="1" applyAlignment="1">
      <alignment horizontal="left" vertical="center"/>
    </xf>
    <xf numFmtId="165" fontId="14" fillId="0" borderId="7" xfId="1" applyNumberFormat="1" applyFont="1" applyBorder="1" applyAlignment="1">
      <alignment horizontal="right" vertical="center"/>
    </xf>
    <xf numFmtId="165" fontId="13" fillId="0" borderId="7" xfId="1" applyNumberFormat="1" applyFont="1" applyBorder="1" applyAlignment="1">
      <alignment horizontal="right" vertical="center" wrapText="1"/>
    </xf>
    <xf numFmtId="0" fontId="13" fillId="0" borderId="11" xfId="0" applyFont="1" applyBorder="1" applyAlignment="1">
      <alignment horizontal="left" vertical="center"/>
    </xf>
    <xf numFmtId="165" fontId="13" fillId="0" borderId="11" xfId="1" applyNumberFormat="1" applyFont="1" applyBorder="1" applyAlignment="1">
      <alignment horizontal="center" vertical="center"/>
    </xf>
    <xf numFmtId="165" fontId="2" fillId="0" borderId="5" xfId="1" applyNumberFormat="1" applyFont="1" applyBorder="1" applyAlignment="1">
      <alignment horizontal="right" vertical="center" wrapText="1"/>
    </xf>
    <xf numFmtId="165" fontId="1" fillId="0" borderId="5" xfId="1" applyNumberFormat="1" applyFont="1" applyBorder="1" applyAlignment="1">
      <alignment horizontal="right" vertical="center" wrapText="1"/>
    </xf>
    <xf numFmtId="165" fontId="2" fillId="0" borderId="5" xfId="1" applyNumberFormat="1" applyFont="1" applyBorder="1" applyAlignment="1">
      <alignment horizontal="center" vertical="center" wrapText="1"/>
    </xf>
    <xf numFmtId="165" fontId="2" fillId="0" borderId="7" xfId="1"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165" fontId="2" fillId="0" borderId="11" xfId="1" applyNumberFormat="1" applyFont="1" applyBorder="1" applyAlignment="1">
      <alignment horizontal="center" vertical="center" wrapText="1"/>
    </xf>
    <xf numFmtId="165" fontId="1" fillId="0" borderId="5" xfId="1" applyNumberFormat="1" applyFont="1"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horizontal="left" vertical="center"/>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9" xfId="0" applyFont="1" applyBorder="1" applyAlignment="1">
      <alignment horizontal="justify" vertical="center" wrapText="1"/>
    </xf>
    <xf numFmtId="0" fontId="3" fillId="0" borderId="11" xfId="0" applyFont="1" applyBorder="1" applyAlignment="1">
      <alignment horizontal="justify" vertical="center" wrapText="1"/>
    </xf>
    <xf numFmtId="0" fontId="13" fillId="0" borderId="6" xfId="0" applyFont="1" applyBorder="1" applyAlignment="1">
      <alignment vertical="center"/>
    </xf>
    <xf numFmtId="3" fontId="13" fillId="0" borderId="5" xfId="0" applyNumberFormat="1" applyFont="1" applyBorder="1" applyAlignment="1">
      <alignment vertical="center"/>
    </xf>
    <xf numFmtId="0" fontId="14" fillId="0" borderId="6" xfId="0" applyFont="1" applyBorder="1" applyAlignment="1">
      <alignment vertical="center"/>
    </xf>
    <xf numFmtId="0" fontId="14" fillId="0" borderId="9" xfId="0" applyFont="1" applyBorder="1" applyAlignment="1">
      <alignment vertical="center"/>
    </xf>
    <xf numFmtId="3" fontId="14" fillId="0" borderId="5" xfId="0" applyNumberFormat="1" applyFont="1" applyBorder="1" applyAlignment="1">
      <alignment vertical="center"/>
    </xf>
    <xf numFmtId="3" fontId="14" fillId="0" borderId="8" xfId="0" applyNumberFormat="1"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4" fillId="2" borderId="2" xfId="0" applyFont="1" applyFill="1" applyBorder="1" applyAlignment="1">
      <alignment vertical="center"/>
    </xf>
    <xf numFmtId="0" fontId="14" fillId="2" borderId="4" xfId="0" applyFont="1" applyFill="1" applyBorder="1" applyAlignment="1">
      <alignment vertical="center"/>
    </xf>
    <xf numFmtId="0" fontId="14" fillId="2" borderId="9" xfId="0" applyFont="1" applyFill="1" applyBorder="1" applyAlignment="1">
      <alignment vertical="center"/>
    </xf>
    <xf numFmtId="0" fontId="14" fillId="2" borderId="11" xfId="0" applyFont="1" applyFill="1" applyBorder="1" applyAlignment="1">
      <alignment vertical="center"/>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8" xfId="0" applyFont="1" applyFill="1" applyBorder="1" applyAlignment="1">
      <alignment horizontal="center"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6" xfId="0" applyFont="1" applyBorder="1" applyAlignment="1">
      <alignment vertical="center" wrapText="1"/>
    </xf>
    <xf numFmtId="164" fontId="13" fillId="0" borderId="5" xfId="1" applyNumberFormat="1" applyFont="1" applyBorder="1" applyAlignment="1">
      <alignment vertical="center" wrapText="1"/>
    </xf>
    <xf numFmtId="0" fontId="14" fillId="2" borderId="12" xfId="0" applyFont="1" applyFill="1" applyBorder="1" applyAlignment="1">
      <alignment vertical="center"/>
    </xf>
    <xf numFmtId="0" fontId="14" fillId="2" borderId="14" xfId="0" applyFont="1" applyFill="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13" fillId="0" borderId="6" xfId="0" applyFont="1" applyBorder="1" applyAlignment="1">
      <alignment vertical="center" wrapText="1"/>
    </xf>
    <xf numFmtId="164" fontId="13" fillId="0" borderId="5" xfId="1" applyNumberFormat="1" applyFont="1" applyBorder="1" applyAlignment="1">
      <alignment vertical="center"/>
    </xf>
    <xf numFmtId="0" fontId="13" fillId="0" borderId="13" xfId="0" applyFont="1" applyBorder="1" applyAlignment="1">
      <alignment vertical="center"/>
    </xf>
    <xf numFmtId="0" fontId="13" fillId="0" borderId="10" xfId="0" applyFont="1" applyBorder="1" applyAlignment="1">
      <alignment horizontal="left" vertical="center"/>
    </xf>
    <xf numFmtId="0" fontId="13" fillId="0" borderId="17"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13" fillId="0" borderId="0" xfId="0" applyFont="1" applyAlignment="1">
      <alignment horizontal="left" vertical="center"/>
    </xf>
    <xf numFmtId="0" fontId="13" fillId="0" borderId="16"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wrapText="1"/>
    </xf>
    <xf numFmtId="0" fontId="13" fillId="0" borderId="16" xfId="0" applyFont="1" applyBorder="1" applyAlignment="1">
      <alignment horizontal="left" vertical="center" wrapText="1"/>
    </xf>
    <xf numFmtId="165" fontId="13" fillId="0" borderId="18" xfId="1" applyNumberFormat="1" applyFont="1" applyBorder="1" applyAlignment="1">
      <alignment horizontal="righ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justify" vertical="center"/>
    </xf>
    <xf numFmtId="0" fontId="13" fillId="0" borderId="3" xfId="0" applyFont="1" applyBorder="1" applyAlignment="1">
      <alignment horizontal="justify" vertical="center"/>
    </xf>
    <xf numFmtId="0" fontId="13" fillId="0" borderId="4" xfId="0" applyFont="1" applyBorder="1" applyAlignment="1">
      <alignment horizontal="justify" vertical="center"/>
    </xf>
    <xf numFmtId="0" fontId="14" fillId="0" borderId="7" xfId="0" applyFont="1" applyBorder="1" applyAlignment="1">
      <alignment horizontal="lef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wrapText="1"/>
    </xf>
    <xf numFmtId="0" fontId="13" fillId="0" borderId="7" xfId="0" applyFont="1" applyBorder="1" applyAlignment="1">
      <alignment horizontal="left"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2" borderId="19"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165" fontId="2" fillId="0" borderId="1" xfId="1" applyNumberFormat="1" applyFont="1" applyBorder="1" applyAlignment="1">
      <alignment horizontal="right" vertical="center" wrapText="1"/>
    </xf>
    <xf numFmtId="165" fontId="2" fillId="0" borderId="5" xfId="1" applyNumberFormat="1" applyFont="1" applyBorder="1" applyAlignment="1">
      <alignment horizontal="righ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2" borderId="2" xfId="0" applyFont="1" applyFill="1" applyBorder="1" applyAlignment="1">
      <alignment horizontal="left" vertical="center" wrapText="1"/>
    </xf>
    <xf numFmtId="0" fontId="0" fillId="0" borderId="4" xfId="0" applyBorder="1" applyAlignment="1">
      <alignment horizontal="left" vertical="center" wrapText="1"/>
    </xf>
    <xf numFmtId="0" fontId="2" fillId="2" borderId="9" xfId="0" applyFont="1" applyFill="1" applyBorder="1" applyAlignment="1">
      <alignment horizontal="left" vertical="center" wrapText="1"/>
    </xf>
    <xf numFmtId="0" fontId="2" fillId="0" borderId="0" xfId="0" applyFont="1" applyBorder="1" applyAlignment="1">
      <alignment horizontal="center" vertical="center"/>
    </xf>
    <xf numFmtId="0" fontId="2" fillId="2" borderId="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2"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6" xfId="0" applyFont="1" applyBorder="1" applyAlignment="1">
      <alignment horizontal="left" vertical="center" wrapText="1"/>
    </xf>
    <xf numFmtId="0" fontId="14" fillId="0" borderId="16" xfId="0" applyFont="1" applyBorder="1" applyAlignment="1">
      <alignment horizontal="left" vertical="center" wrapText="1"/>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13" xfId="0" applyFont="1" applyBorder="1" applyAlignment="1">
      <alignment wrapText="1"/>
    </xf>
    <xf numFmtId="0" fontId="5" fillId="0" borderId="20" xfId="0" applyFont="1" applyBorder="1" applyAlignment="1">
      <alignment wrapText="1"/>
    </xf>
    <xf numFmtId="0" fontId="5" fillId="4" borderId="12" xfId="0" applyFont="1" applyFill="1" applyBorder="1" applyAlignment="1">
      <alignment wrapText="1"/>
    </xf>
    <xf numFmtId="0" fontId="5" fillId="4" borderId="13" xfId="0" applyFont="1" applyFill="1" applyBorder="1" applyAlignment="1">
      <alignment wrapText="1"/>
    </xf>
    <xf numFmtId="0" fontId="5" fillId="4" borderId="14" xfId="0" applyFont="1" applyFill="1" applyBorder="1" applyAlignment="1">
      <alignment wrapText="1"/>
    </xf>
    <xf numFmtId="0" fontId="6" fillId="2" borderId="12" xfId="0" applyFont="1" applyFill="1" applyBorder="1" applyAlignment="1">
      <alignment wrapText="1"/>
    </xf>
    <xf numFmtId="0" fontId="6" fillId="2" borderId="13" xfId="0" applyFont="1" applyFill="1" applyBorder="1" applyAlignment="1">
      <alignment wrapText="1"/>
    </xf>
    <xf numFmtId="0" fontId="6" fillId="2" borderId="14" xfId="0" applyFont="1" applyFill="1" applyBorder="1" applyAlignment="1">
      <alignment wrapText="1"/>
    </xf>
    <xf numFmtId="0" fontId="5" fillId="5" borderId="13" xfId="0" applyFont="1" applyFill="1" applyBorder="1" applyAlignment="1">
      <alignment wrapText="1"/>
    </xf>
    <xf numFmtId="0" fontId="5" fillId="2" borderId="12" xfId="0" applyFont="1" applyFill="1" applyBorder="1" applyAlignment="1">
      <alignment wrapText="1"/>
    </xf>
    <xf numFmtId="0" fontId="5" fillId="2" borderId="13" xfId="0" applyFont="1" applyFill="1" applyBorder="1" applyAlignment="1">
      <alignment wrapText="1"/>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2" xfId="0" applyFont="1" applyFill="1" applyBorder="1" applyAlignment="1">
      <alignment wrapText="1"/>
    </xf>
    <xf numFmtId="0" fontId="5" fillId="2" borderId="3" xfId="0" applyFont="1" applyFill="1" applyBorder="1" applyAlignment="1">
      <alignment wrapText="1"/>
    </xf>
    <xf numFmtId="0" fontId="5" fillId="2" borderId="4" xfId="0" applyFont="1" applyFill="1" applyBorder="1" applyAlignment="1">
      <alignment wrapText="1"/>
    </xf>
    <xf numFmtId="0" fontId="5" fillId="2" borderId="6" xfId="0" applyFont="1" applyFill="1" applyBorder="1" applyAlignment="1">
      <alignment wrapText="1"/>
    </xf>
    <xf numFmtId="0" fontId="5" fillId="2" borderId="0" xfId="0" applyFont="1" applyFill="1" applyBorder="1" applyAlignment="1">
      <alignment wrapText="1"/>
    </xf>
    <xf numFmtId="0" fontId="5" fillId="2" borderId="7" xfId="0" applyFont="1" applyFill="1" applyBorder="1" applyAlignment="1">
      <alignment wrapText="1"/>
    </xf>
    <xf numFmtId="0" fontId="5" fillId="2" borderId="9" xfId="0" applyFont="1" applyFill="1" applyBorder="1" applyAlignment="1">
      <alignment wrapText="1"/>
    </xf>
    <xf numFmtId="0" fontId="5" fillId="2" borderId="10" xfId="0" applyFont="1" applyFill="1" applyBorder="1" applyAlignment="1">
      <alignment wrapText="1"/>
    </xf>
    <xf numFmtId="0" fontId="5" fillId="2" borderId="11" xfId="0" applyFont="1" applyFill="1" applyBorder="1" applyAlignment="1">
      <alignment wrapText="1"/>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1" xfId="0" applyFont="1" applyFill="1" applyBorder="1" applyAlignment="1">
      <alignment horizontal="center" wrapText="1"/>
    </xf>
    <xf numFmtId="0" fontId="5" fillId="2" borderId="5" xfId="0" applyFont="1" applyFill="1" applyBorder="1" applyAlignment="1">
      <alignment horizontal="center" wrapText="1"/>
    </xf>
    <xf numFmtId="0" fontId="5" fillId="2" borderId="8" xfId="0" applyFont="1" applyFill="1" applyBorder="1" applyAlignment="1">
      <alignment horizontal="center" wrapText="1"/>
    </xf>
    <xf numFmtId="0" fontId="5" fillId="2" borderId="12"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4" fillId="0" borderId="10" xfId="0" applyFont="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center"/>
    </xf>
    <xf numFmtId="0" fontId="5" fillId="2" borderId="0" xfId="0" applyFont="1" applyFill="1" applyBorder="1" applyAlignment="1">
      <alignment horizontal="center"/>
    </xf>
    <xf numFmtId="0" fontId="5" fillId="2" borderId="7" xfId="0" applyFont="1" applyFill="1" applyBorder="1" applyAlignment="1">
      <alignment horizontal="center"/>
    </xf>
    <xf numFmtId="0" fontId="1" fillId="0" borderId="0" xfId="0" applyFont="1" applyAlignment="1">
      <alignment horizontal="justify" vertical="center" wrapText="1"/>
    </xf>
    <xf numFmtId="0" fontId="2" fillId="0" borderId="0" xfId="0" applyFont="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123266</xdr:colOff>
      <xdr:row>4</xdr:row>
      <xdr:rowOff>56028</xdr:rowOff>
    </xdr:from>
    <xdr:to>
      <xdr:col>2</xdr:col>
      <xdr:colOff>291353</xdr:colOff>
      <xdr:row>7</xdr:row>
      <xdr:rowOff>149410</xdr:rowOff>
    </xdr:to>
    <xdr:pic>
      <xdr:nvPicPr>
        <xdr:cNvPr id="3"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9" y="874057"/>
          <a:ext cx="4101352"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974912</xdr:colOff>
      <xdr:row>91</xdr:row>
      <xdr:rowOff>22412</xdr:rowOff>
    </xdr:from>
    <xdr:to>
      <xdr:col>3</xdr:col>
      <xdr:colOff>580215</xdr:colOff>
      <xdr:row>96</xdr:row>
      <xdr:rowOff>22412</xdr:rowOff>
    </xdr:to>
    <xdr:sp macro="" textlink="">
      <xdr:nvSpPr>
        <xdr:cNvPr id="4" name="9 CuadroTexto"/>
        <xdr:cNvSpPr txBox="1"/>
      </xdr:nvSpPr>
      <xdr:spPr>
        <a:xfrm>
          <a:off x="1075765" y="24339177"/>
          <a:ext cx="4591921" cy="100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5</xdr:col>
      <xdr:colOff>974912</xdr:colOff>
      <xdr:row>90</xdr:row>
      <xdr:rowOff>168088</xdr:rowOff>
    </xdr:from>
    <xdr:to>
      <xdr:col>7</xdr:col>
      <xdr:colOff>313765</xdr:colOff>
      <xdr:row>95</xdr:row>
      <xdr:rowOff>168088</xdr:rowOff>
    </xdr:to>
    <xdr:sp macro="" textlink="">
      <xdr:nvSpPr>
        <xdr:cNvPr id="5" name="15 CuadroTexto"/>
        <xdr:cNvSpPr txBox="1"/>
      </xdr:nvSpPr>
      <xdr:spPr>
        <a:xfrm>
          <a:off x="7272618" y="23274617"/>
          <a:ext cx="4168588" cy="997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2</xdr:row>
      <xdr:rowOff>142880</xdr:rowOff>
    </xdr:from>
    <xdr:to>
      <xdr:col>2</xdr:col>
      <xdr:colOff>1395677</xdr:colOff>
      <xdr:row>6</xdr:row>
      <xdr:rowOff>47627</xdr:rowOff>
    </xdr:to>
    <xdr:pic>
      <xdr:nvPicPr>
        <xdr:cNvPr id="2"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 y="547693"/>
          <a:ext cx="2455334" cy="666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xdr:row>
      <xdr:rowOff>154767</xdr:rowOff>
    </xdr:from>
    <xdr:to>
      <xdr:col>4</xdr:col>
      <xdr:colOff>904875</xdr:colOff>
      <xdr:row>84</xdr:row>
      <xdr:rowOff>47191</xdr:rowOff>
    </xdr:to>
    <xdr:sp macro="" textlink="">
      <xdr:nvSpPr>
        <xdr:cNvPr id="3" name="9 CuadroTexto"/>
        <xdr:cNvSpPr txBox="1"/>
      </xdr:nvSpPr>
      <xdr:spPr>
        <a:xfrm>
          <a:off x="1071563" y="26038955"/>
          <a:ext cx="3571875" cy="1035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6</xdr:col>
      <xdr:colOff>464348</xdr:colOff>
      <xdr:row>78</xdr:row>
      <xdr:rowOff>71428</xdr:rowOff>
    </xdr:from>
    <xdr:to>
      <xdr:col>9</xdr:col>
      <xdr:colOff>1326361</xdr:colOff>
      <xdr:row>83</xdr:row>
      <xdr:rowOff>166259</xdr:rowOff>
    </xdr:to>
    <xdr:sp macro="" textlink="">
      <xdr:nvSpPr>
        <xdr:cNvPr id="4" name="15 CuadroTexto"/>
        <xdr:cNvSpPr txBox="1"/>
      </xdr:nvSpPr>
      <xdr:spPr>
        <a:xfrm>
          <a:off x="6727036" y="25955616"/>
          <a:ext cx="3362325" cy="104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xdr:row>
      <xdr:rowOff>28575</xdr:rowOff>
    </xdr:from>
    <xdr:to>
      <xdr:col>4</xdr:col>
      <xdr:colOff>1066800</xdr:colOff>
      <xdr:row>5</xdr:row>
      <xdr:rowOff>98425</xdr:rowOff>
    </xdr:to>
    <xdr:pic>
      <xdr:nvPicPr>
        <xdr:cNvPr id="3"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38150"/>
          <a:ext cx="3781425"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752475</xdr:colOff>
      <xdr:row>48</xdr:row>
      <xdr:rowOff>66675</xdr:rowOff>
    </xdr:from>
    <xdr:to>
      <xdr:col>5</xdr:col>
      <xdr:colOff>19050</xdr:colOff>
      <xdr:row>53</xdr:row>
      <xdr:rowOff>63874</xdr:rowOff>
    </xdr:to>
    <xdr:sp macro="" textlink="">
      <xdr:nvSpPr>
        <xdr:cNvPr id="4" name="9 CuadroTexto"/>
        <xdr:cNvSpPr txBox="1"/>
      </xdr:nvSpPr>
      <xdr:spPr>
        <a:xfrm>
          <a:off x="1123950" y="12553950"/>
          <a:ext cx="3276600"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6</xdr:col>
      <xdr:colOff>409575</xdr:colOff>
      <xdr:row>48</xdr:row>
      <xdr:rowOff>0</xdr:rowOff>
    </xdr:from>
    <xdr:to>
      <xdr:col>8</xdr:col>
      <xdr:colOff>533400</xdr:colOff>
      <xdr:row>52</xdr:row>
      <xdr:rowOff>197224</xdr:rowOff>
    </xdr:to>
    <xdr:sp macro="" textlink="">
      <xdr:nvSpPr>
        <xdr:cNvPr id="5" name="15 CuadroTexto"/>
        <xdr:cNvSpPr txBox="1"/>
      </xdr:nvSpPr>
      <xdr:spPr>
        <a:xfrm>
          <a:off x="6238875" y="12487275"/>
          <a:ext cx="3019425"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xdr:row>
      <xdr:rowOff>19050</xdr:rowOff>
    </xdr:from>
    <xdr:to>
      <xdr:col>3</xdr:col>
      <xdr:colOff>457200</xdr:colOff>
      <xdr:row>6</xdr:row>
      <xdr:rowOff>88900</xdr:rowOff>
    </xdr:to>
    <xdr:pic>
      <xdr:nvPicPr>
        <xdr:cNvPr id="3"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28650"/>
          <a:ext cx="3781425"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1704974</xdr:colOff>
      <xdr:row>30</xdr:row>
      <xdr:rowOff>0</xdr:rowOff>
    </xdr:from>
    <xdr:to>
      <xdr:col>4</xdr:col>
      <xdr:colOff>819149</xdr:colOff>
      <xdr:row>34</xdr:row>
      <xdr:rowOff>187699</xdr:rowOff>
    </xdr:to>
    <xdr:sp macro="" textlink="">
      <xdr:nvSpPr>
        <xdr:cNvPr id="4" name="9 CuadroTexto"/>
        <xdr:cNvSpPr txBox="1"/>
      </xdr:nvSpPr>
      <xdr:spPr>
        <a:xfrm>
          <a:off x="1828799" y="7267575"/>
          <a:ext cx="3571875"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7</xdr:col>
      <xdr:colOff>0</xdr:colOff>
      <xdr:row>29</xdr:row>
      <xdr:rowOff>142875</xdr:rowOff>
    </xdr:from>
    <xdr:to>
      <xdr:col>10</xdr:col>
      <xdr:colOff>19050</xdr:colOff>
      <xdr:row>34</xdr:row>
      <xdr:rowOff>130549</xdr:rowOff>
    </xdr:to>
    <xdr:sp macro="" textlink="">
      <xdr:nvSpPr>
        <xdr:cNvPr id="5" name="15 CuadroTexto"/>
        <xdr:cNvSpPr txBox="1"/>
      </xdr:nvSpPr>
      <xdr:spPr>
        <a:xfrm>
          <a:off x="7924800" y="7610475"/>
          <a:ext cx="3362325"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529150</xdr:colOff>
      <xdr:row>87</xdr:row>
      <xdr:rowOff>10583</xdr:rowOff>
    </xdr:from>
    <xdr:to>
      <xdr:col>2</xdr:col>
      <xdr:colOff>4101025</xdr:colOff>
      <xdr:row>91</xdr:row>
      <xdr:rowOff>194048</xdr:rowOff>
    </xdr:to>
    <xdr:sp macro="" textlink="">
      <xdr:nvSpPr>
        <xdr:cNvPr id="2" name="9 CuadroTexto"/>
        <xdr:cNvSpPr txBox="1"/>
      </xdr:nvSpPr>
      <xdr:spPr>
        <a:xfrm>
          <a:off x="761983" y="18531416"/>
          <a:ext cx="3571875"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2</xdr:col>
      <xdr:colOff>5640919</xdr:colOff>
      <xdr:row>86</xdr:row>
      <xdr:rowOff>169334</xdr:rowOff>
    </xdr:from>
    <xdr:to>
      <xdr:col>5</xdr:col>
      <xdr:colOff>473077</xdr:colOff>
      <xdr:row>91</xdr:row>
      <xdr:rowOff>151716</xdr:rowOff>
    </xdr:to>
    <xdr:sp macro="" textlink="">
      <xdr:nvSpPr>
        <xdr:cNvPr id="3" name="15 CuadroTexto"/>
        <xdr:cNvSpPr txBox="1"/>
      </xdr:nvSpPr>
      <xdr:spPr>
        <a:xfrm>
          <a:off x="5873752" y="18489084"/>
          <a:ext cx="3362325"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twoCellAnchor>
    <xdr:from>
      <xdr:col>1</xdr:col>
      <xdr:colOff>24472</xdr:colOff>
      <xdr:row>2</xdr:row>
      <xdr:rowOff>52921</xdr:rowOff>
    </xdr:from>
    <xdr:to>
      <xdr:col>2</xdr:col>
      <xdr:colOff>3273558</xdr:colOff>
      <xdr:row>5</xdr:row>
      <xdr:rowOff>148171</xdr:rowOff>
    </xdr:to>
    <xdr:pic>
      <xdr:nvPicPr>
        <xdr:cNvPr id="4"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613" y="459718"/>
          <a:ext cx="3368148" cy="69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xdr:colOff>
      <xdr:row>2</xdr:row>
      <xdr:rowOff>59538</xdr:rowOff>
    </xdr:from>
    <xdr:to>
      <xdr:col>3</xdr:col>
      <xdr:colOff>2940843</xdr:colOff>
      <xdr:row>5</xdr:row>
      <xdr:rowOff>150819</xdr:rowOff>
    </xdr:to>
    <xdr:pic>
      <xdr:nvPicPr>
        <xdr:cNvPr id="2"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 y="476257"/>
          <a:ext cx="3559969"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238111</xdr:colOff>
      <xdr:row>85</xdr:row>
      <xdr:rowOff>0</xdr:rowOff>
    </xdr:from>
    <xdr:to>
      <xdr:col>3</xdr:col>
      <xdr:colOff>3809986</xdr:colOff>
      <xdr:row>89</xdr:row>
      <xdr:rowOff>178174</xdr:rowOff>
    </xdr:to>
    <xdr:sp macro="" textlink="">
      <xdr:nvSpPr>
        <xdr:cNvPr id="3" name="9 CuadroTexto"/>
        <xdr:cNvSpPr txBox="1"/>
      </xdr:nvSpPr>
      <xdr:spPr>
        <a:xfrm>
          <a:off x="1071549" y="18478500"/>
          <a:ext cx="3571875"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5</xdr:col>
      <xdr:colOff>690569</xdr:colOff>
      <xdr:row>84</xdr:row>
      <xdr:rowOff>130970</xdr:rowOff>
    </xdr:from>
    <xdr:to>
      <xdr:col>9</xdr:col>
      <xdr:colOff>254800</xdr:colOff>
      <xdr:row>89</xdr:row>
      <xdr:rowOff>106738</xdr:rowOff>
    </xdr:to>
    <xdr:sp macro="" textlink="">
      <xdr:nvSpPr>
        <xdr:cNvPr id="4" name="15 CuadroTexto"/>
        <xdr:cNvSpPr txBox="1"/>
      </xdr:nvSpPr>
      <xdr:spPr>
        <a:xfrm>
          <a:off x="6881819" y="18407064"/>
          <a:ext cx="3362325" cy="98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59531</xdr:colOff>
      <xdr:row>3</xdr:row>
      <xdr:rowOff>142877</xdr:rowOff>
    </xdr:from>
    <xdr:to>
      <xdr:col>2</xdr:col>
      <xdr:colOff>2655095</xdr:colOff>
      <xdr:row>7</xdr:row>
      <xdr:rowOff>67470</xdr:rowOff>
    </xdr:to>
    <xdr:pic>
      <xdr:nvPicPr>
        <xdr:cNvPr id="2"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844" y="762002"/>
          <a:ext cx="3190876" cy="73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357180</xdr:colOff>
      <xdr:row>171</xdr:row>
      <xdr:rowOff>0</xdr:rowOff>
    </xdr:from>
    <xdr:to>
      <xdr:col>2</xdr:col>
      <xdr:colOff>3929055</xdr:colOff>
      <xdr:row>176</xdr:row>
      <xdr:rowOff>23393</xdr:rowOff>
    </xdr:to>
    <xdr:sp macro="" textlink="">
      <xdr:nvSpPr>
        <xdr:cNvPr id="3" name="9 CuadroTexto"/>
        <xdr:cNvSpPr txBox="1"/>
      </xdr:nvSpPr>
      <xdr:spPr>
        <a:xfrm>
          <a:off x="1166805" y="36504563"/>
          <a:ext cx="3571875" cy="1035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5</xdr:col>
      <xdr:colOff>297665</xdr:colOff>
      <xdr:row>170</xdr:row>
      <xdr:rowOff>166689</xdr:rowOff>
    </xdr:from>
    <xdr:to>
      <xdr:col>8</xdr:col>
      <xdr:colOff>302428</xdr:colOff>
      <xdr:row>175</xdr:row>
      <xdr:rowOff>201988</xdr:rowOff>
    </xdr:to>
    <xdr:sp macro="" textlink="">
      <xdr:nvSpPr>
        <xdr:cNvPr id="4" name="15 CuadroTexto"/>
        <xdr:cNvSpPr txBox="1"/>
      </xdr:nvSpPr>
      <xdr:spPr>
        <a:xfrm>
          <a:off x="7274728" y="36468845"/>
          <a:ext cx="3362325" cy="104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21167</xdr:colOff>
      <xdr:row>4</xdr:row>
      <xdr:rowOff>137586</xdr:rowOff>
    </xdr:from>
    <xdr:to>
      <xdr:col>2</xdr:col>
      <xdr:colOff>889001</xdr:colOff>
      <xdr:row>7</xdr:row>
      <xdr:rowOff>158750</xdr:rowOff>
    </xdr:to>
    <xdr:pic>
      <xdr:nvPicPr>
        <xdr:cNvPr id="2"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34" y="952503"/>
          <a:ext cx="2455334" cy="624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359829</xdr:colOff>
      <xdr:row>43</xdr:row>
      <xdr:rowOff>31749</xdr:rowOff>
    </xdr:from>
    <xdr:to>
      <xdr:col>4</xdr:col>
      <xdr:colOff>121704</xdr:colOff>
      <xdr:row>48</xdr:row>
      <xdr:rowOff>61756</xdr:rowOff>
    </xdr:to>
    <xdr:sp macro="" textlink="">
      <xdr:nvSpPr>
        <xdr:cNvPr id="3" name="9 CuadroTexto"/>
        <xdr:cNvSpPr txBox="1"/>
      </xdr:nvSpPr>
      <xdr:spPr>
        <a:xfrm>
          <a:off x="571496" y="8149166"/>
          <a:ext cx="3571875" cy="1035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5</xdr:col>
      <xdr:colOff>359836</xdr:colOff>
      <xdr:row>42</xdr:row>
      <xdr:rowOff>169335</xdr:rowOff>
    </xdr:from>
    <xdr:to>
      <xdr:col>8</xdr:col>
      <xdr:colOff>388411</xdr:colOff>
      <xdr:row>48</xdr:row>
      <xdr:rowOff>10165</xdr:rowOff>
    </xdr:to>
    <xdr:sp macro="" textlink="">
      <xdr:nvSpPr>
        <xdr:cNvPr id="4" name="15 CuadroTexto"/>
        <xdr:cNvSpPr txBox="1"/>
      </xdr:nvSpPr>
      <xdr:spPr>
        <a:xfrm>
          <a:off x="5492753" y="8085668"/>
          <a:ext cx="3362325" cy="1047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21166</xdr:colOff>
      <xdr:row>3</xdr:row>
      <xdr:rowOff>179924</xdr:rowOff>
    </xdr:from>
    <xdr:to>
      <xdr:col>2</xdr:col>
      <xdr:colOff>1915584</xdr:colOff>
      <xdr:row>7</xdr:row>
      <xdr:rowOff>4</xdr:rowOff>
    </xdr:to>
    <xdr:pic>
      <xdr:nvPicPr>
        <xdr:cNvPr id="2"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33" y="793757"/>
          <a:ext cx="2455334" cy="624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95</xdr:row>
      <xdr:rowOff>0</xdr:rowOff>
    </xdr:from>
    <xdr:to>
      <xdr:col>2</xdr:col>
      <xdr:colOff>3571875</xdr:colOff>
      <xdr:row>99</xdr:row>
      <xdr:rowOff>188757</xdr:rowOff>
    </xdr:to>
    <xdr:sp macro="" textlink="">
      <xdr:nvSpPr>
        <xdr:cNvPr id="3" name="9 CuadroTexto"/>
        <xdr:cNvSpPr txBox="1"/>
      </xdr:nvSpPr>
      <xdr:spPr>
        <a:xfrm>
          <a:off x="772583" y="18065750"/>
          <a:ext cx="3571875" cy="1035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5</xdr:col>
      <xdr:colOff>0</xdr:colOff>
      <xdr:row>94</xdr:row>
      <xdr:rowOff>190501</xdr:rowOff>
    </xdr:from>
    <xdr:to>
      <xdr:col>8</xdr:col>
      <xdr:colOff>631825</xdr:colOff>
      <xdr:row>99</xdr:row>
      <xdr:rowOff>179497</xdr:rowOff>
    </xdr:to>
    <xdr:sp macro="" textlink="">
      <xdr:nvSpPr>
        <xdr:cNvPr id="4" name="15 CuadroTexto"/>
        <xdr:cNvSpPr txBox="1"/>
      </xdr:nvSpPr>
      <xdr:spPr>
        <a:xfrm>
          <a:off x="6455833" y="18256251"/>
          <a:ext cx="3362325" cy="1047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31749</xdr:colOff>
      <xdr:row>3</xdr:row>
      <xdr:rowOff>137586</xdr:rowOff>
    </xdr:from>
    <xdr:to>
      <xdr:col>1</xdr:col>
      <xdr:colOff>2487083</xdr:colOff>
      <xdr:row>6</xdr:row>
      <xdr:rowOff>201083</xdr:rowOff>
    </xdr:to>
    <xdr:pic>
      <xdr:nvPicPr>
        <xdr:cNvPr id="2" name="Imagen 1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32" y="751419"/>
          <a:ext cx="2455334" cy="666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952497</xdr:colOff>
      <xdr:row>43</xdr:row>
      <xdr:rowOff>0</xdr:rowOff>
    </xdr:from>
    <xdr:to>
      <xdr:col>2</xdr:col>
      <xdr:colOff>735538</xdr:colOff>
      <xdr:row>48</xdr:row>
      <xdr:rowOff>30008</xdr:rowOff>
    </xdr:to>
    <xdr:sp macro="" textlink="">
      <xdr:nvSpPr>
        <xdr:cNvPr id="3" name="9 CuadroTexto"/>
        <xdr:cNvSpPr txBox="1"/>
      </xdr:nvSpPr>
      <xdr:spPr>
        <a:xfrm>
          <a:off x="1090080" y="8509000"/>
          <a:ext cx="3571875" cy="103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endParaRPr lang="es-ES" sz="1050">
            <a:latin typeface="Arial Narrow" panose="020B0606020202030204" pitchFamily="34" charset="0"/>
          </a:endParaRPr>
        </a:p>
        <a:p>
          <a:pPr algn="ctr">
            <a:lnSpc>
              <a:spcPts val="1100"/>
            </a:lnSpc>
          </a:pPr>
          <a:r>
            <a:rPr lang="es-ES" sz="1200" b="1">
              <a:latin typeface="Arial Narrow" panose="020B0606020202030204" pitchFamily="34" charset="0"/>
            </a:rPr>
            <a:t>M.A.P.</a:t>
          </a:r>
          <a:r>
            <a:rPr lang="es-ES" sz="1200" b="1" baseline="0">
              <a:latin typeface="Arial Narrow" panose="020B0606020202030204" pitchFamily="34" charset="0"/>
            </a:rPr>
            <a:t> BIBIANA RODRÍGUEZ MONTES</a:t>
          </a:r>
        </a:p>
        <a:p>
          <a:pPr algn="ctr">
            <a:lnSpc>
              <a:spcPts val="1100"/>
            </a:lnSpc>
          </a:pPr>
          <a:r>
            <a:rPr lang="es-ES" sz="1200" baseline="0">
              <a:latin typeface="Arial Narrow" panose="020B0606020202030204" pitchFamily="34" charset="0"/>
            </a:rPr>
            <a:t> Rectora</a:t>
          </a:r>
          <a:endParaRPr lang="es-ES" sz="1200">
            <a:latin typeface="Arial Narrow" panose="020B0606020202030204" pitchFamily="34" charset="0"/>
          </a:endParaRPr>
        </a:p>
      </xdr:txBody>
    </xdr:sp>
    <xdr:clientData/>
  </xdr:twoCellAnchor>
  <xdr:twoCellAnchor>
    <xdr:from>
      <xdr:col>3</xdr:col>
      <xdr:colOff>582085</xdr:colOff>
      <xdr:row>42</xdr:row>
      <xdr:rowOff>127002</xdr:rowOff>
    </xdr:from>
    <xdr:to>
      <xdr:col>7</xdr:col>
      <xdr:colOff>7410</xdr:colOff>
      <xdr:row>47</xdr:row>
      <xdr:rowOff>168916</xdr:rowOff>
    </xdr:to>
    <xdr:sp macro="" textlink="">
      <xdr:nvSpPr>
        <xdr:cNvPr id="4" name="15 CuadroTexto"/>
        <xdr:cNvSpPr txBox="1"/>
      </xdr:nvSpPr>
      <xdr:spPr>
        <a:xfrm>
          <a:off x="5492752" y="8434919"/>
          <a:ext cx="3362325" cy="1047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endParaRPr lang="es-ES" sz="1050">
            <a:latin typeface="Arial Narrow" panose="020B0606020202030204" pitchFamily="34" charset="0"/>
          </a:endParaRPr>
        </a:p>
        <a:p>
          <a:pPr algn="ctr"/>
          <a:r>
            <a:rPr lang="es-ES" sz="1200" b="1">
              <a:latin typeface="Arial Narrow" panose="020B0606020202030204" pitchFamily="34" charset="0"/>
            </a:rPr>
            <a:t>M.</a:t>
          </a:r>
          <a:r>
            <a:rPr lang="es-ES" sz="1200" b="1" baseline="0">
              <a:latin typeface="Arial Narrow" panose="020B0606020202030204" pitchFamily="34" charset="0"/>
            </a:rPr>
            <a:t> EN A. GONZALO FERREIRA MARTÍNEZ</a:t>
          </a:r>
          <a:endParaRPr lang="es-ES" sz="1200" b="1">
            <a:latin typeface="Arial Narrow" panose="020B0606020202030204" pitchFamily="34" charset="0"/>
          </a:endParaRPr>
        </a:p>
        <a:p>
          <a:pPr algn="ctr"/>
          <a:r>
            <a:rPr lang="es-ES" sz="1200">
              <a:latin typeface="Arial Narrow" panose="020B0606020202030204" pitchFamily="34" charset="0"/>
            </a:rPr>
            <a:t>Director</a:t>
          </a:r>
          <a:r>
            <a:rPr lang="es-ES" sz="1200" baseline="0">
              <a:latin typeface="Arial Narrow" panose="020B0606020202030204" pitchFamily="34" charset="0"/>
            </a:rPr>
            <a:t> de Administración y Finanzas</a:t>
          </a:r>
        </a:p>
        <a:p>
          <a:pPr algn="ctr"/>
          <a:endParaRPr lang="es-ES" sz="1050">
            <a:latin typeface="Arial Narrow" panose="020B0606020202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98"/>
  <sheetViews>
    <sheetView showGridLines="0" topLeftCell="A82" zoomScale="85" zoomScaleNormal="85" workbookViewId="0">
      <selection activeCell="B103" sqref="B103"/>
    </sheetView>
  </sheetViews>
  <sheetFormatPr baseColWidth="10" defaultRowHeight="15.75" x14ac:dyDescent="0.25"/>
  <cols>
    <col min="1" max="1" width="1.5703125" style="1" customWidth="1"/>
    <col min="2" max="2" width="59" style="1" customWidth="1"/>
    <col min="3" max="4" width="15.7109375" style="1" customWidth="1"/>
    <col min="5" max="5" width="2.28515625" style="1" customWidth="1"/>
    <col min="6" max="6" width="56.7109375" style="1" customWidth="1"/>
    <col min="7" max="8" width="15.7109375" style="1" customWidth="1"/>
    <col min="9" max="16384" width="11.42578125" style="1"/>
  </cols>
  <sheetData>
    <row r="2" spans="2:8" x14ac:dyDescent="0.25">
      <c r="B2" s="204" t="s">
        <v>0</v>
      </c>
      <c r="C2" s="204"/>
      <c r="D2" s="204"/>
      <c r="E2" s="204"/>
      <c r="F2" s="204"/>
      <c r="G2" s="204"/>
      <c r="H2" s="204"/>
    </row>
    <row r="3" spans="2:8" x14ac:dyDescent="0.25">
      <c r="B3" s="204" t="s">
        <v>1</v>
      </c>
      <c r="C3" s="204"/>
      <c r="D3" s="204"/>
      <c r="E3" s="204"/>
      <c r="F3" s="204"/>
      <c r="G3" s="204"/>
      <c r="H3" s="204"/>
    </row>
    <row r="4" spans="2:8" ht="16.5" thickBot="1" x14ac:dyDescent="0.3">
      <c r="B4" s="2" t="s">
        <v>2</v>
      </c>
      <c r="C4" s="205" t="s">
        <v>86</v>
      </c>
      <c r="D4" s="205"/>
      <c r="E4" s="205"/>
      <c r="F4" s="205"/>
      <c r="G4" s="205"/>
      <c r="H4" s="205"/>
    </row>
    <row r="5" spans="2:8" x14ac:dyDescent="0.25">
      <c r="B5" s="195" t="s">
        <v>610</v>
      </c>
      <c r="C5" s="196"/>
      <c r="D5" s="196"/>
      <c r="E5" s="196"/>
      <c r="F5" s="196"/>
      <c r="G5" s="196"/>
      <c r="H5" s="197"/>
    </row>
    <row r="6" spans="2:8" x14ac:dyDescent="0.25">
      <c r="B6" s="198" t="s">
        <v>3</v>
      </c>
      <c r="C6" s="199"/>
      <c r="D6" s="199"/>
      <c r="E6" s="199"/>
      <c r="F6" s="199"/>
      <c r="G6" s="199"/>
      <c r="H6" s="200"/>
    </row>
    <row r="7" spans="2:8" x14ac:dyDescent="0.25">
      <c r="B7" s="198" t="s">
        <v>615</v>
      </c>
      <c r="C7" s="199"/>
      <c r="D7" s="199"/>
      <c r="E7" s="199"/>
      <c r="F7" s="199"/>
      <c r="G7" s="199"/>
      <c r="H7" s="200"/>
    </row>
    <row r="8" spans="2:8" ht="16.5" thickBot="1" x14ac:dyDescent="0.3">
      <c r="B8" s="201" t="s">
        <v>4</v>
      </c>
      <c r="C8" s="202"/>
      <c r="D8" s="202"/>
      <c r="E8" s="202"/>
      <c r="F8" s="202"/>
      <c r="G8" s="202"/>
      <c r="H8" s="203"/>
    </row>
    <row r="9" spans="2:8" ht="32.25" thickBot="1" x14ac:dyDescent="0.3">
      <c r="B9" s="5" t="s">
        <v>5</v>
      </c>
      <c r="C9" s="6">
        <v>2017</v>
      </c>
      <c r="D9" s="6" t="s">
        <v>616</v>
      </c>
      <c r="E9" s="7"/>
      <c r="F9" s="8" t="s">
        <v>5</v>
      </c>
      <c r="G9" s="6">
        <v>2017</v>
      </c>
      <c r="H9" s="6" t="s">
        <v>616</v>
      </c>
    </row>
    <row r="10" spans="2:8" x14ac:dyDescent="0.25">
      <c r="B10" s="9" t="s">
        <v>6</v>
      </c>
      <c r="C10" s="45"/>
      <c r="D10" s="45"/>
      <c r="E10" s="42"/>
      <c r="F10" s="45" t="s">
        <v>7</v>
      </c>
      <c r="G10" s="45"/>
      <c r="H10" s="45"/>
    </row>
    <row r="11" spans="2:8" x14ac:dyDescent="0.25">
      <c r="B11" s="9" t="s">
        <v>8</v>
      </c>
      <c r="C11" s="43"/>
      <c r="D11" s="43"/>
      <c r="E11" s="42"/>
      <c r="F11" s="45" t="s">
        <v>9</v>
      </c>
      <c r="G11" s="43"/>
      <c r="H11" s="43"/>
    </row>
    <row r="12" spans="2:8" ht="31.5" x14ac:dyDescent="0.25">
      <c r="B12" s="12" t="s">
        <v>83</v>
      </c>
      <c r="C12" s="114">
        <f>+C13+C14+C15+C16+C17+C18+C19</f>
        <v>12225558.52</v>
      </c>
      <c r="D12" s="114">
        <f>+D13+D14+D15+D16+D17+D18+D19</f>
        <v>11664001.6</v>
      </c>
      <c r="E12" s="42"/>
      <c r="F12" s="43" t="s">
        <v>10</v>
      </c>
      <c r="G12" s="114">
        <f>+G13+G14+G15+G16+G17+G18+G19+G20+G21</f>
        <v>3244973.94</v>
      </c>
      <c r="H12" s="114">
        <f>+H13+H14+H15+H16+H17+H18+H19+H20+H21</f>
        <v>3033453.57</v>
      </c>
    </row>
    <row r="13" spans="2:8" ht="20.100000000000001" customHeight="1" x14ac:dyDescent="0.25">
      <c r="B13" s="13" t="s">
        <v>11</v>
      </c>
      <c r="C13" s="114">
        <v>49000</v>
      </c>
      <c r="D13" s="114">
        <v>49000</v>
      </c>
      <c r="E13" s="42"/>
      <c r="F13" s="43" t="s">
        <v>12</v>
      </c>
      <c r="G13" s="114">
        <v>-6400.46</v>
      </c>
      <c r="H13" s="114">
        <v>-103093.54</v>
      </c>
    </row>
    <row r="14" spans="2:8" ht="20.100000000000001" customHeight="1" x14ac:dyDescent="0.25">
      <c r="B14" s="13" t="s">
        <v>13</v>
      </c>
      <c r="C14" s="114">
        <v>11583414.449999999</v>
      </c>
      <c r="D14" s="114">
        <v>11027627.029999999</v>
      </c>
      <c r="E14" s="42"/>
      <c r="F14" s="43" t="s">
        <v>14</v>
      </c>
      <c r="G14" s="114">
        <v>0</v>
      </c>
      <c r="H14" s="114">
        <v>0</v>
      </c>
    </row>
    <row r="15" spans="2:8" ht="20.100000000000001" customHeight="1" x14ac:dyDescent="0.25">
      <c r="B15" s="13" t="s">
        <v>15</v>
      </c>
      <c r="C15" s="114">
        <v>0</v>
      </c>
      <c r="D15" s="114">
        <v>0</v>
      </c>
      <c r="E15" s="42"/>
      <c r="F15" s="43" t="s">
        <v>16</v>
      </c>
      <c r="G15" s="114">
        <v>0</v>
      </c>
      <c r="H15" s="114">
        <v>0</v>
      </c>
    </row>
    <row r="16" spans="2:8" ht="20.100000000000001" customHeight="1" x14ac:dyDescent="0.25">
      <c r="B16" s="13" t="s">
        <v>17</v>
      </c>
      <c r="C16" s="114">
        <v>593144.06999999995</v>
      </c>
      <c r="D16" s="114">
        <v>587374.56999999995</v>
      </c>
      <c r="E16" s="42"/>
      <c r="F16" s="43" t="s">
        <v>18</v>
      </c>
      <c r="G16" s="114">
        <v>0</v>
      </c>
      <c r="H16" s="114">
        <v>0</v>
      </c>
    </row>
    <row r="17" spans="2:8" ht="20.100000000000001" customHeight="1" x14ac:dyDescent="0.25">
      <c r="B17" s="13" t="s">
        <v>19</v>
      </c>
      <c r="C17" s="114">
        <v>0</v>
      </c>
      <c r="D17" s="114">
        <v>0</v>
      </c>
      <c r="E17" s="42"/>
      <c r="F17" s="43" t="s">
        <v>20</v>
      </c>
      <c r="G17" s="114">
        <v>0</v>
      </c>
      <c r="H17" s="114">
        <v>0</v>
      </c>
    </row>
    <row r="18" spans="2:8" ht="31.5" x14ac:dyDescent="0.25">
      <c r="B18" s="13" t="s">
        <v>21</v>
      </c>
      <c r="C18" s="114">
        <v>0</v>
      </c>
      <c r="D18" s="114">
        <v>0</v>
      </c>
      <c r="E18" s="42"/>
      <c r="F18" s="43" t="s">
        <v>22</v>
      </c>
      <c r="G18" s="114">
        <v>0</v>
      </c>
      <c r="H18" s="114">
        <v>0</v>
      </c>
    </row>
    <row r="19" spans="2:8" ht="20.100000000000001" customHeight="1" x14ac:dyDescent="0.25">
      <c r="B19" s="13" t="s">
        <v>23</v>
      </c>
      <c r="C19" s="114">
        <v>0</v>
      </c>
      <c r="D19" s="114">
        <v>0</v>
      </c>
      <c r="E19" s="42"/>
      <c r="F19" s="43" t="s">
        <v>24</v>
      </c>
      <c r="G19" s="114">
        <v>3248508.39</v>
      </c>
      <c r="H19" s="114">
        <v>3136547.11</v>
      </c>
    </row>
    <row r="20" spans="2:8" ht="31.5" x14ac:dyDescent="0.25">
      <c r="B20" s="12" t="s">
        <v>25</v>
      </c>
      <c r="C20" s="114">
        <f>+C21+C22+C23+C24+C25+C26+C27</f>
        <v>3348302.63</v>
      </c>
      <c r="D20" s="114">
        <f>+D21+D22+D23+D24+D25+D26+D27</f>
        <v>3950299.5</v>
      </c>
      <c r="E20" s="42"/>
      <c r="F20" s="43" t="s">
        <v>26</v>
      </c>
      <c r="G20" s="114">
        <v>0</v>
      </c>
      <c r="H20" s="114">
        <v>0</v>
      </c>
    </row>
    <row r="21" spans="2:8" ht="20.100000000000001" customHeight="1" x14ac:dyDescent="0.25">
      <c r="B21" s="13" t="s">
        <v>27</v>
      </c>
      <c r="C21" s="114">
        <v>0</v>
      </c>
      <c r="D21" s="114">
        <v>0</v>
      </c>
      <c r="E21" s="42"/>
      <c r="F21" s="43" t="s">
        <v>28</v>
      </c>
      <c r="G21" s="114">
        <v>2866.01</v>
      </c>
      <c r="H21" s="114">
        <v>0</v>
      </c>
    </row>
    <row r="22" spans="2:8" ht="20.100000000000001" customHeight="1" x14ac:dyDescent="0.25">
      <c r="B22" s="13" t="s">
        <v>29</v>
      </c>
      <c r="C22" s="114">
        <v>3332302.63</v>
      </c>
      <c r="D22" s="114">
        <v>3938417.82</v>
      </c>
      <c r="E22" s="42"/>
      <c r="F22" s="43" t="s">
        <v>30</v>
      </c>
      <c r="G22" s="114">
        <f>+G23+G24+G25</f>
        <v>0</v>
      </c>
      <c r="H22" s="114">
        <f>+H23+H24+H25</f>
        <v>0</v>
      </c>
    </row>
    <row r="23" spans="2:8" ht="20.100000000000001" customHeight="1" x14ac:dyDescent="0.25">
      <c r="B23" s="13" t="s">
        <v>31</v>
      </c>
      <c r="C23" s="114">
        <v>16000</v>
      </c>
      <c r="D23" s="114">
        <v>11881.68</v>
      </c>
      <c r="E23" s="42"/>
      <c r="F23" s="43" t="s">
        <v>32</v>
      </c>
      <c r="G23" s="114">
        <v>0</v>
      </c>
      <c r="H23" s="114">
        <v>0</v>
      </c>
    </row>
    <row r="24" spans="2:8" ht="31.5" x14ac:dyDescent="0.25">
      <c r="B24" s="13" t="s">
        <v>33</v>
      </c>
      <c r="C24" s="114">
        <v>0</v>
      </c>
      <c r="D24" s="114">
        <v>0</v>
      </c>
      <c r="E24" s="42"/>
      <c r="F24" s="43" t="s">
        <v>34</v>
      </c>
      <c r="G24" s="114">
        <v>0</v>
      </c>
      <c r="H24" s="114">
        <v>0</v>
      </c>
    </row>
    <row r="25" spans="2:8" ht="20.100000000000001" customHeight="1" x14ac:dyDescent="0.25">
      <c r="B25" s="13" t="s">
        <v>35</v>
      </c>
      <c r="C25" s="114">
        <v>0</v>
      </c>
      <c r="D25" s="114">
        <v>0</v>
      </c>
      <c r="E25" s="42"/>
      <c r="F25" s="43" t="s">
        <v>36</v>
      </c>
      <c r="G25" s="114">
        <v>0</v>
      </c>
      <c r="H25" s="114">
        <v>0</v>
      </c>
    </row>
    <row r="26" spans="2:8" ht="31.5" x14ac:dyDescent="0.25">
      <c r="B26" s="13" t="s">
        <v>37</v>
      </c>
      <c r="C26" s="114">
        <v>0</v>
      </c>
      <c r="D26" s="114">
        <v>0</v>
      </c>
      <c r="E26" s="42"/>
      <c r="F26" s="43" t="s">
        <v>38</v>
      </c>
      <c r="G26" s="114">
        <f>+G27+G28</f>
        <v>0</v>
      </c>
      <c r="H26" s="114">
        <f>+H27+H28</f>
        <v>0</v>
      </c>
    </row>
    <row r="27" spans="2:8" ht="20.100000000000001" customHeight="1" x14ac:dyDescent="0.25">
      <c r="B27" s="13" t="s">
        <v>39</v>
      </c>
      <c r="C27" s="114">
        <v>0</v>
      </c>
      <c r="D27" s="114">
        <v>0</v>
      </c>
      <c r="E27" s="42"/>
      <c r="F27" s="43" t="s">
        <v>40</v>
      </c>
      <c r="G27" s="114">
        <v>0</v>
      </c>
      <c r="H27" s="114">
        <v>0</v>
      </c>
    </row>
    <row r="28" spans="2:8" ht="20.100000000000001" customHeight="1" x14ac:dyDescent="0.25">
      <c r="B28" s="13" t="s">
        <v>41</v>
      </c>
      <c r="C28" s="114">
        <f>+C29+C30+C31+C32+C33</f>
        <v>176366</v>
      </c>
      <c r="D28" s="114">
        <f>+D29+D30+D31+D32+D33</f>
        <v>0</v>
      </c>
      <c r="E28" s="42"/>
      <c r="F28" s="43" t="s">
        <v>42</v>
      </c>
      <c r="G28" s="114">
        <v>0</v>
      </c>
      <c r="H28" s="114">
        <v>0</v>
      </c>
    </row>
    <row r="29" spans="2:8" ht="31.5" x14ac:dyDescent="0.25">
      <c r="B29" s="13" t="s">
        <v>43</v>
      </c>
      <c r="C29" s="114">
        <v>176366</v>
      </c>
      <c r="D29" s="114">
        <v>0</v>
      </c>
      <c r="E29" s="42"/>
      <c r="F29" s="43" t="s">
        <v>44</v>
      </c>
      <c r="G29" s="114">
        <v>0</v>
      </c>
      <c r="H29" s="114">
        <v>0</v>
      </c>
    </row>
    <row r="30" spans="2:8" ht="31.5" x14ac:dyDescent="0.25">
      <c r="B30" s="13" t="s">
        <v>45</v>
      </c>
      <c r="C30" s="114">
        <v>0</v>
      </c>
      <c r="D30" s="114">
        <v>0</v>
      </c>
      <c r="E30" s="42"/>
      <c r="F30" s="43" t="s">
        <v>46</v>
      </c>
      <c r="G30" s="114">
        <f>+G31+G32+G33</f>
        <v>0</v>
      </c>
      <c r="H30" s="114">
        <f>+H31+H32+H33</f>
        <v>7600</v>
      </c>
    </row>
    <row r="31" spans="2:8" ht="31.5" x14ac:dyDescent="0.25">
      <c r="B31" s="13" t="s">
        <v>47</v>
      </c>
      <c r="C31" s="114">
        <v>0</v>
      </c>
      <c r="D31" s="114">
        <v>0</v>
      </c>
      <c r="E31" s="42"/>
      <c r="F31" s="43" t="s">
        <v>48</v>
      </c>
      <c r="G31" s="114">
        <v>0</v>
      </c>
      <c r="H31" s="114">
        <v>7600</v>
      </c>
    </row>
    <row r="32" spans="2:8" ht="20.100000000000001" customHeight="1" x14ac:dyDescent="0.25">
      <c r="B32" s="13" t="s">
        <v>49</v>
      </c>
      <c r="C32" s="114">
        <v>0</v>
      </c>
      <c r="D32" s="114">
        <v>0</v>
      </c>
      <c r="E32" s="42"/>
      <c r="F32" s="43" t="s">
        <v>50</v>
      </c>
      <c r="G32" s="114">
        <v>0</v>
      </c>
      <c r="H32" s="114">
        <v>0</v>
      </c>
    </row>
    <row r="33" spans="2:8" ht="20.100000000000001" customHeight="1" x14ac:dyDescent="0.25">
      <c r="B33" s="13" t="s">
        <v>51</v>
      </c>
      <c r="C33" s="114">
        <v>0</v>
      </c>
      <c r="D33" s="114">
        <v>0</v>
      </c>
      <c r="E33" s="42"/>
      <c r="F33" s="43" t="s">
        <v>52</v>
      </c>
      <c r="G33" s="114">
        <v>0</v>
      </c>
      <c r="H33" s="114">
        <v>0</v>
      </c>
    </row>
    <row r="34" spans="2:8" ht="31.5" x14ac:dyDescent="0.25">
      <c r="B34" s="13" t="s">
        <v>53</v>
      </c>
      <c r="C34" s="114">
        <f>+C35+C36+C37+C38+C39</f>
        <v>0</v>
      </c>
      <c r="D34" s="114">
        <f>+D35+D36+D37+D38+D39</f>
        <v>0</v>
      </c>
      <c r="E34" s="42"/>
      <c r="F34" s="43" t="s">
        <v>54</v>
      </c>
      <c r="G34" s="114">
        <v>0</v>
      </c>
      <c r="H34" s="114">
        <f>+H35+H36+H37+H38+H39+H40</f>
        <v>0</v>
      </c>
    </row>
    <row r="35" spans="2:8" ht="20.100000000000001" customHeight="1" x14ac:dyDescent="0.25">
      <c r="B35" s="13" t="s">
        <v>55</v>
      </c>
      <c r="C35" s="114">
        <v>0</v>
      </c>
      <c r="D35" s="114">
        <v>0</v>
      </c>
      <c r="E35" s="42"/>
      <c r="F35" s="43" t="s">
        <v>56</v>
      </c>
      <c r="G35" s="114">
        <v>0</v>
      </c>
      <c r="H35" s="114">
        <v>0</v>
      </c>
    </row>
    <row r="36" spans="2:8" ht="20.100000000000001" customHeight="1" x14ac:dyDescent="0.25">
      <c r="B36" s="13" t="s">
        <v>57</v>
      </c>
      <c r="C36" s="114">
        <v>0</v>
      </c>
      <c r="D36" s="114">
        <v>0</v>
      </c>
      <c r="E36" s="42"/>
      <c r="F36" s="43" t="s">
        <v>58</v>
      </c>
      <c r="G36" s="114">
        <v>0</v>
      </c>
      <c r="H36" s="114">
        <v>0</v>
      </c>
    </row>
    <row r="37" spans="2:8" ht="20.100000000000001" customHeight="1" x14ac:dyDescent="0.25">
      <c r="B37" s="13" t="s">
        <v>59</v>
      </c>
      <c r="C37" s="114">
        <v>0</v>
      </c>
      <c r="D37" s="114">
        <v>0</v>
      </c>
      <c r="E37" s="42"/>
      <c r="F37" s="43" t="s">
        <v>60</v>
      </c>
      <c r="G37" s="114">
        <v>0</v>
      </c>
      <c r="H37" s="114">
        <v>0</v>
      </c>
    </row>
    <row r="38" spans="2:8" ht="31.5" x14ac:dyDescent="0.25">
      <c r="B38" s="13" t="s">
        <v>61</v>
      </c>
      <c r="C38" s="114">
        <v>0</v>
      </c>
      <c r="D38" s="114">
        <v>0</v>
      </c>
      <c r="E38" s="42"/>
      <c r="F38" s="43" t="s">
        <v>62</v>
      </c>
      <c r="G38" s="114">
        <v>0</v>
      </c>
      <c r="H38" s="114">
        <v>0</v>
      </c>
    </row>
    <row r="39" spans="2:8" ht="31.5" x14ac:dyDescent="0.25">
      <c r="B39" s="13" t="s">
        <v>63</v>
      </c>
      <c r="C39" s="114">
        <v>0</v>
      </c>
      <c r="D39" s="114">
        <v>0</v>
      </c>
      <c r="E39" s="42"/>
      <c r="F39" s="43" t="s">
        <v>64</v>
      </c>
      <c r="G39" s="114">
        <v>0</v>
      </c>
      <c r="H39" s="114">
        <v>0</v>
      </c>
    </row>
    <row r="40" spans="2:8" ht="20.100000000000001" customHeight="1" x14ac:dyDescent="0.25">
      <c r="B40" s="13" t="s">
        <v>65</v>
      </c>
      <c r="C40" s="114"/>
      <c r="D40" s="114">
        <v>152278.43</v>
      </c>
      <c r="E40" s="42"/>
      <c r="F40" s="43" t="s">
        <v>66</v>
      </c>
      <c r="G40" s="114">
        <v>0</v>
      </c>
      <c r="H40" s="114">
        <v>0</v>
      </c>
    </row>
    <row r="41" spans="2:8" ht="20.100000000000001" customHeight="1" x14ac:dyDescent="0.25">
      <c r="B41" s="13" t="s">
        <v>67</v>
      </c>
      <c r="C41" s="114">
        <f>+C42+C43</f>
        <v>0</v>
      </c>
      <c r="D41" s="114">
        <f>+D42+D43</f>
        <v>0</v>
      </c>
      <c r="E41" s="42"/>
      <c r="F41" s="43" t="s">
        <v>68</v>
      </c>
      <c r="G41" s="114">
        <f>SUM(G42+G43+G44)</f>
        <v>0</v>
      </c>
      <c r="H41" s="114">
        <f>SUM(H42+H43+H44)</f>
        <v>0</v>
      </c>
    </row>
    <row r="42" spans="2:8" ht="31.5" x14ac:dyDescent="0.25">
      <c r="B42" s="13" t="s">
        <v>69</v>
      </c>
      <c r="C42" s="114">
        <v>0</v>
      </c>
      <c r="D42" s="114">
        <v>0</v>
      </c>
      <c r="E42" s="42"/>
      <c r="F42" s="43" t="s">
        <v>70</v>
      </c>
      <c r="G42" s="114">
        <v>0</v>
      </c>
      <c r="H42" s="114"/>
    </row>
    <row r="43" spans="2:8" ht="20.100000000000001" customHeight="1" x14ac:dyDescent="0.25">
      <c r="B43" s="13" t="s">
        <v>71</v>
      </c>
      <c r="C43" s="114">
        <v>0</v>
      </c>
      <c r="D43" s="114">
        <v>0</v>
      </c>
      <c r="E43" s="42"/>
      <c r="F43" s="43" t="s">
        <v>72</v>
      </c>
      <c r="G43" s="114">
        <v>0</v>
      </c>
      <c r="H43" s="114"/>
    </row>
    <row r="44" spans="2:8" ht="20.100000000000001" customHeight="1" x14ac:dyDescent="0.25">
      <c r="B44" s="13" t="s">
        <v>73</v>
      </c>
      <c r="C44" s="114">
        <f>+C45+C46+C47+C48</f>
        <v>0</v>
      </c>
      <c r="D44" s="114">
        <f>+D45+D46+D47+D48</f>
        <v>0</v>
      </c>
      <c r="E44" s="42"/>
      <c r="F44" s="43" t="s">
        <v>74</v>
      </c>
      <c r="G44" s="114">
        <v>0</v>
      </c>
      <c r="H44" s="114"/>
    </row>
    <row r="45" spans="2:8" ht="20.100000000000001" customHeight="1" x14ac:dyDescent="0.25">
      <c r="B45" s="13" t="s">
        <v>75</v>
      </c>
      <c r="C45" s="114">
        <v>0</v>
      </c>
      <c r="D45" s="114">
        <v>0</v>
      </c>
      <c r="E45" s="42"/>
      <c r="F45" s="43" t="s">
        <v>76</v>
      </c>
      <c r="G45" s="114">
        <f>+G46+G47+G48</f>
        <v>0</v>
      </c>
      <c r="H45" s="114">
        <f>+H46+H47+H48</f>
        <v>0</v>
      </c>
    </row>
    <row r="46" spans="2:8" ht="20.100000000000001" customHeight="1" x14ac:dyDescent="0.25">
      <c r="B46" s="13" t="s">
        <v>77</v>
      </c>
      <c r="C46" s="114">
        <v>0</v>
      </c>
      <c r="D46" s="114">
        <v>0</v>
      </c>
      <c r="E46" s="42"/>
      <c r="F46" s="43" t="s">
        <v>78</v>
      </c>
      <c r="G46" s="114">
        <v>0</v>
      </c>
      <c r="H46" s="114">
        <v>0</v>
      </c>
    </row>
    <row r="47" spans="2:8" ht="31.5" x14ac:dyDescent="0.25">
      <c r="B47" s="13" t="s">
        <v>79</v>
      </c>
      <c r="C47" s="114">
        <v>0</v>
      </c>
      <c r="D47" s="114">
        <v>0</v>
      </c>
      <c r="E47" s="42"/>
      <c r="F47" s="43" t="s">
        <v>80</v>
      </c>
      <c r="G47" s="114">
        <v>0</v>
      </c>
      <c r="H47" s="114">
        <v>0</v>
      </c>
    </row>
    <row r="48" spans="2:8" ht="20.100000000000001" customHeight="1" x14ac:dyDescent="0.25">
      <c r="B48" s="13" t="s">
        <v>81</v>
      </c>
      <c r="C48" s="114">
        <v>0</v>
      </c>
      <c r="D48" s="114">
        <v>0</v>
      </c>
      <c r="E48" s="42"/>
      <c r="F48" s="43" t="s">
        <v>82</v>
      </c>
      <c r="G48" s="114">
        <v>0</v>
      </c>
      <c r="H48" s="114">
        <v>0</v>
      </c>
    </row>
    <row r="49" spans="2:8" x14ac:dyDescent="0.25">
      <c r="B49" s="13"/>
      <c r="C49" s="114"/>
      <c r="D49" s="114"/>
      <c r="E49" s="42"/>
      <c r="F49" s="43"/>
      <c r="G49" s="114"/>
      <c r="H49" s="114"/>
    </row>
    <row r="50" spans="2:8" ht="31.5" x14ac:dyDescent="0.25">
      <c r="B50" s="9" t="s">
        <v>84</v>
      </c>
      <c r="C50" s="114">
        <f>+C12+C20+C28+C34+C40+C41+C44</f>
        <v>15750227.149999999</v>
      </c>
      <c r="D50" s="114">
        <f>+D12+D20+D28+D34+D40+D41+D44</f>
        <v>15766579.529999999</v>
      </c>
      <c r="E50" s="42"/>
      <c r="F50" s="45" t="s">
        <v>85</v>
      </c>
      <c r="G50" s="114">
        <f>+G12+G22+G26+G29+G30+G34+G41+G45</f>
        <v>3244973.94</v>
      </c>
      <c r="H50" s="114">
        <f>+H12+H22+H26+H29+H30+H34+H41+H45</f>
        <v>3041053.57</v>
      </c>
    </row>
    <row r="51" spans="2:8" x14ac:dyDescent="0.25">
      <c r="B51" s="13"/>
      <c r="C51" s="114"/>
      <c r="D51" s="114"/>
      <c r="E51" s="42"/>
      <c r="F51" s="43"/>
      <c r="G51" s="114"/>
      <c r="H51" s="114"/>
    </row>
    <row r="52" spans="2:8" x14ac:dyDescent="0.25">
      <c r="B52" s="9" t="s">
        <v>87</v>
      </c>
      <c r="C52" s="114"/>
      <c r="D52" s="114"/>
      <c r="E52" s="42"/>
      <c r="F52" s="45" t="s">
        <v>88</v>
      </c>
      <c r="G52" s="114"/>
      <c r="H52" s="114"/>
    </row>
    <row r="53" spans="2:8" ht="20.100000000000001" customHeight="1" x14ac:dyDescent="0.25">
      <c r="B53" s="13" t="s">
        <v>89</v>
      </c>
      <c r="C53" s="114">
        <v>0</v>
      </c>
      <c r="D53" s="114">
        <v>0.09</v>
      </c>
      <c r="E53" s="42"/>
      <c r="F53" s="43" t="s">
        <v>90</v>
      </c>
      <c r="G53" s="114">
        <v>0</v>
      </c>
      <c r="H53" s="114">
        <v>0</v>
      </c>
    </row>
    <row r="54" spans="2:8" ht="20.100000000000001" customHeight="1" x14ac:dyDescent="0.25">
      <c r="B54" s="13" t="s">
        <v>91</v>
      </c>
      <c r="C54" s="114">
        <v>0</v>
      </c>
      <c r="D54" s="114">
        <v>0</v>
      </c>
      <c r="E54" s="42"/>
      <c r="F54" s="43" t="s">
        <v>92</v>
      </c>
      <c r="G54" s="114">
        <v>0</v>
      </c>
      <c r="H54" s="114">
        <v>0</v>
      </c>
    </row>
    <row r="55" spans="2:8" ht="20.100000000000001" customHeight="1" x14ac:dyDescent="0.25">
      <c r="B55" s="13" t="s">
        <v>93</v>
      </c>
      <c r="C55" s="114">
        <v>240847894.00999999</v>
      </c>
      <c r="D55" s="114">
        <v>222712740.84</v>
      </c>
      <c r="E55" s="42"/>
      <c r="F55" s="43" t="s">
        <v>94</v>
      </c>
      <c r="G55" s="114">
        <v>0</v>
      </c>
      <c r="H55" s="114">
        <v>0</v>
      </c>
    </row>
    <row r="56" spans="2:8" x14ac:dyDescent="0.25">
      <c r="B56" s="13" t="s">
        <v>95</v>
      </c>
      <c r="C56" s="114">
        <v>97288264.980000004</v>
      </c>
      <c r="D56" s="114">
        <v>88304004.739999995</v>
      </c>
      <c r="E56" s="42"/>
      <c r="F56" s="43" t="s">
        <v>96</v>
      </c>
      <c r="G56" s="114">
        <v>0</v>
      </c>
      <c r="H56" s="114">
        <v>0</v>
      </c>
    </row>
    <row r="57" spans="2:8" ht="31.5" x14ac:dyDescent="0.25">
      <c r="B57" s="13" t="s">
        <v>97</v>
      </c>
      <c r="C57" s="114">
        <v>1023682.6</v>
      </c>
      <c r="D57" s="114">
        <v>1023682.6</v>
      </c>
      <c r="E57" s="42"/>
      <c r="F57" s="43" t="s">
        <v>98</v>
      </c>
      <c r="G57" s="114">
        <v>1425363.75</v>
      </c>
      <c r="H57" s="114">
        <v>0</v>
      </c>
    </row>
    <row r="58" spans="2:8" ht="20.100000000000001" customHeight="1" x14ac:dyDescent="0.25">
      <c r="B58" s="13" t="s">
        <v>99</v>
      </c>
      <c r="C58" s="114">
        <v>-14730371.42</v>
      </c>
      <c r="D58" s="114">
        <v>-8773893.4700000007</v>
      </c>
      <c r="E58" s="17"/>
      <c r="F58" s="43" t="s">
        <v>100</v>
      </c>
      <c r="G58" s="114">
        <v>0</v>
      </c>
      <c r="H58" s="114">
        <v>1425363.75</v>
      </c>
    </row>
    <row r="59" spans="2:8" x14ac:dyDescent="0.25">
      <c r="B59" s="13" t="s">
        <v>101</v>
      </c>
      <c r="C59" s="114">
        <v>51865.8</v>
      </c>
      <c r="D59" s="114">
        <v>51865.8</v>
      </c>
      <c r="E59" s="17"/>
      <c r="F59" s="45"/>
      <c r="G59" s="114"/>
      <c r="H59" s="114"/>
    </row>
    <row r="60" spans="2:8" ht="20.100000000000001" customHeight="1" x14ac:dyDescent="0.25">
      <c r="B60" s="13" t="s">
        <v>102</v>
      </c>
      <c r="C60" s="114">
        <v>0</v>
      </c>
      <c r="D60" s="114">
        <v>0</v>
      </c>
      <c r="E60" s="17"/>
      <c r="F60" s="45" t="s">
        <v>103</v>
      </c>
      <c r="G60" s="114">
        <f>SUM(G53:G59)</f>
        <v>1425363.75</v>
      </c>
      <c r="H60" s="114">
        <f>SUM(H53:H59)</f>
        <v>1425363.75</v>
      </c>
    </row>
    <row r="61" spans="2:8" x14ac:dyDescent="0.25">
      <c r="B61" s="13" t="s">
        <v>104</v>
      </c>
      <c r="C61" s="114">
        <v>0</v>
      </c>
      <c r="D61" s="114">
        <v>0</v>
      </c>
      <c r="E61" s="42"/>
      <c r="F61" s="44"/>
      <c r="G61" s="114"/>
      <c r="H61" s="114"/>
    </row>
    <row r="62" spans="2:8" x14ac:dyDescent="0.25">
      <c r="B62" s="13"/>
      <c r="C62" s="114"/>
      <c r="D62" s="114"/>
      <c r="E62" s="42"/>
      <c r="F62" s="45" t="s">
        <v>105</v>
      </c>
      <c r="G62" s="114">
        <f>+G60+G50</f>
        <v>4670337.6899999995</v>
      </c>
      <c r="H62" s="114">
        <f>+H60+H50</f>
        <v>4466417.32</v>
      </c>
    </row>
    <row r="63" spans="2:8" ht="31.5" x14ac:dyDescent="0.25">
      <c r="B63" s="9" t="s">
        <v>123</v>
      </c>
      <c r="C63" s="114">
        <f>SUM(C53:C61)</f>
        <v>324481335.97000003</v>
      </c>
      <c r="D63" s="114">
        <f>SUM(D53:D61)</f>
        <v>303318400.60000002</v>
      </c>
      <c r="E63" s="42"/>
      <c r="F63" s="43"/>
      <c r="G63" s="114"/>
      <c r="H63" s="114"/>
    </row>
    <row r="64" spans="2:8" x14ac:dyDescent="0.25">
      <c r="B64" s="13"/>
      <c r="C64" s="114"/>
      <c r="D64" s="114"/>
      <c r="E64" s="17"/>
      <c r="F64" s="45" t="s">
        <v>106</v>
      </c>
      <c r="G64" s="114"/>
      <c r="H64" s="114"/>
    </row>
    <row r="65" spans="2:8" x14ac:dyDescent="0.25">
      <c r="B65" s="9" t="s">
        <v>107</v>
      </c>
      <c r="C65" s="114">
        <f>+C63+C50</f>
        <v>340231563.12</v>
      </c>
      <c r="D65" s="114">
        <f>+D63+D50</f>
        <v>319084980.13</v>
      </c>
      <c r="E65" s="42"/>
      <c r="F65" s="45"/>
      <c r="G65" s="114"/>
      <c r="H65" s="114"/>
    </row>
    <row r="66" spans="2:8" ht="20.100000000000001" customHeight="1" x14ac:dyDescent="0.25">
      <c r="B66" s="13"/>
      <c r="C66" s="114"/>
      <c r="D66" s="114"/>
      <c r="E66" s="42"/>
      <c r="F66" s="45" t="s">
        <v>108</v>
      </c>
      <c r="G66" s="114">
        <f>SUM(G67:G69)</f>
        <v>196145270.53999999</v>
      </c>
      <c r="H66" s="114">
        <f>SUM(H67:H69)</f>
        <v>178010117.37</v>
      </c>
    </row>
    <row r="67" spans="2:8" x14ac:dyDescent="0.25">
      <c r="B67" s="13"/>
      <c r="C67" s="114"/>
      <c r="D67" s="114"/>
      <c r="E67" s="42"/>
      <c r="F67" s="43" t="s">
        <v>109</v>
      </c>
      <c r="G67" s="114">
        <v>196145270.53999999</v>
      </c>
      <c r="H67" s="114">
        <v>178010117.37</v>
      </c>
    </row>
    <row r="68" spans="2:8" x14ac:dyDescent="0.25">
      <c r="B68" s="13"/>
      <c r="C68" s="114"/>
      <c r="D68" s="114"/>
      <c r="E68" s="42"/>
      <c r="F68" s="43" t="s">
        <v>110</v>
      </c>
      <c r="G68" s="114">
        <v>0</v>
      </c>
      <c r="H68" s="114">
        <v>0</v>
      </c>
    </row>
    <row r="69" spans="2:8" x14ac:dyDescent="0.25">
      <c r="B69" s="13"/>
      <c r="C69" s="114"/>
      <c r="D69" s="114"/>
      <c r="E69" s="42"/>
      <c r="F69" s="43" t="s">
        <v>111</v>
      </c>
      <c r="G69" s="114">
        <v>0</v>
      </c>
      <c r="H69" s="114">
        <v>0</v>
      </c>
    </row>
    <row r="70" spans="2:8" x14ac:dyDescent="0.25">
      <c r="B70" s="13"/>
      <c r="C70" s="114"/>
      <c r="D70" s="114"/>
      <c r="E70" s="42"/>
      <c r="F70" s="43"/>
      <c r="G70" s="114"/>
      <c r="H70" s="114"/>
    </row>
    <row r="71" spans="2:8" ht="31.5" x14ac:dyDescent="0.25">
      <c r="B71" s="13"/>
      <c r="C71" s="114"/>
      <c r="D71" s="114"/>
      <c r="E71" s="42"/>
      <c r="F71" s="45" t="s">
        <v>112</v>
      </c>
      <c r="G71" s="114">
        <f>SUM(G72:G76)</f>
        <v>139415954.44</v>
      </c>
      <c r="H71" s="114">
        <f>SUM(H72:H76)</f>
        <v>136608445.44</v>
      </c>
    </row>
    <row r="72" spans="2:8" x14ac:dyDescent="0.25">
      <c r="B72" s="13"/>
      <c r="C72" s="114"/>
      <c r="D72" s="114"/>
      <c r="E72" s="42"/>
      <c r="F72" s="43" t="s">
        <v>113</v>
      </c>
      <c r="G72" s="114">
        <v>2896209</v>
      </c>
      <c r="H72" s="114">
        <v>2328775.94</v>
      </c>
    </row>
    <row r="73" spans="2:8" x14ac:dyDescent="0.25">
      <c r="B73" s="13"/>
      <c r="C73" s="114"/>
      <c r="D73" s="114"/>
      <c r="E73" s="42"/>
      <c r="F73" s="43" t="s">
        <v>114</v>
      </c>
      <c r="G73" s="114">
        <v>38653788.18</v>
      </c>
      <c r="H73" s="114">
        <v>36413712.240000002</v>
      </c>
    </row>
    <row r="74" spans="2:8" x14ac:dyDescent="0.25">
      <c r="B74" s="13"/>
      <c r="C74" s="114"/>
      <c r="D74" s="114"/>
      <c r="E74" s="42"/>
      <c r="F74" s="43" t="s">
        <v>115</v>
      </c>
      <c r="G74" s="114">
        <v>97865957.260000005</v>
      </c>
      <c r="H74" s="114">
        <v>97865957.260000005</v>
      </c>
    </row>
    <row r="75" spans="2:8" x14ac:dyDescent="0.25">
      <c r="B75" s="13"/>
      <c r="C75" s="114"/>
      <c r="D75" s="114"/>
      <c r="E75" s="42"/>
      <c r="F75" s="43" t="s">
        <v>116</v>
      </c>
      <c r="G75" s="114">
        <v>0</v>
      </c>
      <c r="H75" s="114">
        <v>0</v>
      </c>
    </row>
    <row r="76" spans="2:8" x14ac:dyDescent="0.25">
      <c r="B76" s="13"/>
      <c r="C76" s="114"/>
      <c r="D76" s="114"/>
      <c r="E76" s="42"/>
      <c r="F76" s="43" t="s">
        <v>117</v>
      </c>
      <c r="G76" s="114">
        <v>0</v>
      </c>
      <c r="H76" s="114">
        <v>0</v>
      </c>
    </row>
    <row r="77" spans="2:8" x14ac:dyDescent="0.25">
      <c r="B77" s="13"/>
      <c r="C77" s="114"/>
      <c r="D77" s="114"/>
      <c r="E77" s="42"/>
      <c r="F77" s="43"/>
      <c r="G77" s="114"/>
      <c r="H77" s="114"/>
    </row>
    <row r="78" spans="2:8" ht="31.5" x14ac:dyDescent="0.25">
      <c r="B78" s="13"/>
      <c r="C78" s="109"/>
      <c r="D78" s="109"/>
      <c r="E78" s="42"/>
      <c r="F78" s="45" t="s">
        <v>118</v>
      </c>
      <c r="G78" s="114">
        <f>SUM(G79:G80)</f>
        <v>0</v>
      </c>
      <c r="H78" s="114">
        <f>SUM(H79:H80)</f>
        <v>0</v>
      </c>
    </row>
    <row r="79" spans="2:8" x14ac:dyDescent="0.25">
      <c r="B79" s="13"/>
      <c r="C79" s="109"/>
      <c r="D79" s="109"/>
      <c r="E79" s="42"/>
      <c r="F79" s="43" t="s">
        <v>119</v>
      </c>
      <c r="G79" s="114">
        <v>0</v>
      </c>
      <c r="H79" s="114">
        <v>0</v>
      </c>
    </row>
    <row r="80" spans="2:8" ht="20.100000000000001" customHeight="1" x14ac:dyDescent="0.25">
      <c r="B80" s="13"/>
      <c r="C80" s="109"/>
      <c r="D80" s="109"/>
      <c r="E80" s="42"/>
      <c r="F80" s="43" t="s">
        <v>120</v>
      </c>
      <c r="G80" s="114">
        <v>0</v>
      </c>
      <c r="H80" s="114">
        <v>0</v>
      </c>
    </row>
    <row r="81" spans="2:8" x14ac:dyDescent="0.25">
      <c r="B81" s="13"/>
      <c r="C81" s="109"/>
      <c r="D81" s="109"/>
      <c r="E81" s="42"/>
      <c r="F81" s="43"/>
      <c r="G81" s="114"/>
      <c r="H81" s="114"/>
    </row>
    <row r="82" spans="2:8" ht="20.100000000000001" customHeight="1" x14ac:dyDescent="0.25">
      <c r="B82" s="13"/>
      <c r="C82" s="109"/>
      <c r="D82" s="109"/>
      <c r="E82" s="42"/>
      <c r="F82" s="45" t="s">
        <v>121</v>
      </c>
      <c r="G82" s="114">
        <f>+G78+G71+G66</f>
        <v>335561224.98000002</v>
      </c>
      <c r="H82" s="114">
        <f>+H78+H71+H66</f>
        <v>314618562.81</v>
      </c>
    </row>
    <row r="83" spans="2:8" x14ac:dyDescent="0.25">
      <c r="B83" s="13"/>
      <c r="C83" s="109"/>
      <c r="D83" s="109"/>
      <c r="E83" s="42"/>
      <c r="F83" s="43"/>
      <c r="G83" s="114"/>
      <c r="H83" s="114"/>
    </row>
    <row r="84" spans="2:8" ht="20.100000000000001" customHeight="1" x14ac:dyDescent="0.25">
      <c r="B84" s="13"/>
      <c r="C84" s="109"/>
      <c r="D84" s="109"/>
      <c r="E84" s="42"/>
      <c r="F84" s="45" t="s">
        <v>122</v>
      </c>
      <c r="G84" s="114">
        <f>+G82+G62</f>
        <v>340231562.67000002</v>
      </c>
      <c r="H84" s="114">
        <f>+H82+H62</f>
        <v>319084980.13</v>
      </c>
    </row>
    <row r="85" spans="2:8" ht="16.5" thickBot="1" x14ac:dyDescent="0.3">
      <c r="B85" s="19"/>
      <c r="C85" s="115"/>
      <c r="D85" s="115"/>
      <c r="E85" s="15"/>
      <c r="F85" s="14"/>
      <c r="G85" s="115"/>
      <c r="H85" s="115"/>
    </row>
    <row r="86" spans="2:8" x14ac:dyDescent="0.25">
      <c r="B86" s="113" t="s">
        <v>622</v>
      </c>
    </row>
    <row r="94" spans="2:8" ht="15" customHeight="1" x14ac:dyDescent="0.25"/>
    <row r="98" spans="2:2" x14ac:dyDescent="0.25">
      <c r="B98" s="113"/>
    </row>
  </sheetData>
  <mergeCells count="7">
    <mergeCell ref="B5:H5"/>
    <mergeCell ref="B6:H6"/>
    <mergeCell ref="B7:H7"/>
    <mergeCell ref="B8:H8"/>
    <mergeCell ref="B2:H2"/>
    <mergeCell ref="B3:H3"/>
    <mergeCell ref="C4:H4"/>
  </mergeCells>
  <pageMargins left="0.27559055118110237" right="0.19685039370078741" top="0.51181102362204722" bottom="0.51181102362204722" header="0.31496062992125984" footer="0.31496062992125984"/>
  <pageSetup scale="56" fitToHeight="10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6"/>
  <sheetViews>
    <sheetView tabSelected="1" zoomScale="80" zoomScaleNormal="80" workbookViewId="0">
      <selection activeCell="E84" sqref="E84"/>
    </sheetView>
  </sheetViews>
  <sheetFormatPr baseColWidth="10" defaultRowHeight="15" x14ac:dyDescent="0.25"/>
  <cols>
    <col min="2" max="2" width="4.5703125" customWidth="1"/>
    <col min="3" max="3" width="46.7109375" customWidth="1"/>
    <col min="4" max="4" width="5.7109375" customWidth="1"/>
    <col min="5" max="5" width="32.5703125" customWidth="1"/>
    <col min="6" max="6" width="5.42578125" customWidth="1"/>
    <col min="7" max="7" width="12.85546875" customWidth="1"/>
    <col min="8" max="8" width="13.140625" customWidth="1"/>
    <col min="10" max="10" width="23" customWidth="1"/>
    <col min="11" max="11" width="12.5703125" customWidth="1"/>
  </cols>
  <sheetData>
    <row r="1" spans="1:11" ht="15.75" x14ac:dyDescent="0.25">
      <c r="A1" s="46" t="s">
        <v>609</v>
      </c>
    </row>
    <row r="2" spans="1:11" ht="15.75" thickBot="1" x14ac:dyDescent="0.3">
      <c r="A2" s="368" t="s">
        <v>463</v>
      </c>
      <c r="B2" s="368"/>
      <c r="C2" s="368"/>
      <c r="D2" s="368"/>
      <c r="E2" s="368"/>
      <c r="F2" s="368"/>
      <c r="G2" s="368"/>
      <c r="H2" s="368"/>
      <c r="I2" s="368"/>
      <c r="J2" s="368"/>
      <c r="K2" s="368"/>
    </row>
    <row r="3" spans="1:11" x14ac:dyDescent="0.25">
      <c r="A3" s="369"/>
      <c r="B3" s="370"/>
      <c r="C3" s="370"/>
      <c r="D3" s="370"/>
      <c r="E3" s="370"/>
      <c r="F3" s="370"/>
      <c r="G3" s="370"/>
      <c r="H3" s="370"/>
      <c r="I3" s="370"/>
      <c r="J3" s="370"/>
      <c r="K3" s="371"/>
    </row>
    <row r="4" spans="1:11" x14ac:dyDescent="0.25">
      <c r="A4" s="372" t="s">
        <v>610</v>
      </c>
      <c r="B4" s="373"/>
      <c r="C4" s="373"/>
      <c r="D4" s="373"/>
      <c r="E4" s="373"/>
      <c r="F4" s="373"/>
      <c r="G4" s="373"/>
      <c r="H4" s="373"/>
      <c r="I4" s="373"/>
      <c r="J4" s="373"/>
      <c r="K4" s="374"/>
    </row>
    <row r="5" spans="1:11" x14ac:dyDescent="0.25">
      <c r="A5" s="372" t="s">
        <v>464</v>
      </c>
      <c r="B5" s="373"/>
      <c r="C5" s="373"/>
      <c r="D5" s="373"/>
      <c r="E5" s="373"/>
      <c r="F5" s="373"/>
      <c r="G5" s="373"/>
      <c r="H5" s="373"/>
      <c r="I5" s="373"/>
      <c r="J5" s="373"/>
      <c r="K5" s="374"/>
    </row>
    <row r="6" spans="1:11" x14ac:dyDescent="0.25">
      <c r="A6" s="372" t="s">
        <v>613</v>
      </c>
      <c r="B6" s="373"/>
      <c r="C6" s="373"/>
      <c r="D6" s="373"/>
      <c r="E6" s="373"/>
      <c r="F6" s="373"/>
      <c r="G6" s="373"/>
      <c r="H6" s="373"/>
      <c r="I6" s="373"/>
      <c r="J6" s="373"/>
      <c r="K6" s="374"/>
    </row>
    <row r="7" spans="1:11" ht="15.75" thickBot="1" x14ac:dyDescent="0.3">
      <c r="A7" s="346"/>
      <c r="B7" s="347"/>
      <c r="C7" s="347"/>
      <c r="D7" s="347"/>
      <c r="E7" s="347"/>
      <c r="F7" s="347"/>
      <c r="G7" s="347"/>
      <c r="H7" s="347"/>
      <c r="I7" s="347"/>
      <c r="J7" s="347"/>
      <c r="K7" s="348"/>
    </row>
    <row r="8" spans="1:11" ht="15.75" thickBot="1" x14ac:dyDescent="0.3">
      <c r="A8" s="349" t="s">
        <v>465</v>
      </c>
      <c r="B8" s="350"/>
      <c r="C8" s="351"/>
      <c r="D8" s="358" t="s">
        <v>466</v>
      </c>
      <c r="E8" s="359"/>
      <c r="F8" s="359"/>
      <c r="G8" s="360"/>
      <c r="H8" s="361" t="s">
        <v>467</v>
      </c>
      <c r="I8" s="359"/>
      <c r="J8" s="362" t="s">
        <v>468</v>
      </c>
      <c r="K8" s="362" t="s">
        <v>469</v>
      </c>
    </row>
    <row r="9" spans="1:11" ht="15.75" thickBot="1" x14ac:dyDescent="0.3">
      <c r="A9" s="352"/>
      <c r="B9" s="353"/>
      <c r="C9" s="354"/>
      <c r="D9" s="365" t="s">
        <v>470</v>
      </c>
      <c r="E9" s="366"/>
      <c r="F9" s="367" t="s">
        <v>471</v>
      </c>
      <c r="G9" s="366"/>
      <c r="H9" s="47"/>
      <c r="I9" s="47"/>
      <c r="J9" s="363"/>
      <c r="K9" s="363"/>
    </row>
    <row r="10" spans="1:11" ht="52.5" thickBot="1" x14ac:dyDescent="0.3">
      <c r="A10" s="355"/>
      <c r="B10" s="356"/>
      <c r="C10" s="357"/>
      <c r="D10" s="48"/>
      <c r="E10" s="49" t="s">
        <v>472</v>
      </c>
      <c r="F10" s="49"/>
      <c r="G10" s="49" t="s">
        <v>473</v>
      </c>
      <c r="H10" s="50" t="s">
        <v>474</v>
      </c>
      <c r="I10" s="107" t="s">
        <v>475</v>
      </c>
      <c r="J10" s="364"/>
      <c r="K10" s="364"/>
    </row>
    <row r="11" spans="1:11" ht="15.75" thickBot="1" x14ac:dyDescent="0.3">
      <c r="A11" s="337" t="s">
        <v>476</v>
      </c>
      <c r="B11" s="338"/>
      <c r="C11" s="338"/>
      <c r="D11" s="338"/>
      <c r="E11" s="338"/>
      <c r="F11" s="338"/>
      <c r="G11" s="338"/>
      <c r="H11" s="51"/>
      <c r="I11" s="51"/>
      <c r="J11" s="51"/>
      <c r="K11" s="52"/>
    </row>
    <row r="12" spans="1:11" ht="15.75" thickBot="1" x14ac:dyDescent="0.3">
      <c r="A12" s="344" t="s">
        <v>477</v>
      </c>
      <c r="B12" s="345"/>
      <c r="C12" s="345"/>
      <c r="D12" s="345"/>
      <c r="E12" s="345"/>
      <c r="F12" s="345"/>
      <c r="G12" s="345"/>
      <c r="H12" s="53"/>
      <c r="I12" s="53"/>
      <c r="J12" s="53"/>
      <c r="K12" s="54"/>
    </row>
    <row r="13" spans="1:11" ht="15.75" thickBot="1" x14ac:dyDescent="0.3">
      <c r="A13" s="55">
        <v>1</v>
      </c>
      <c r="B13" s="343" t="s">
        <v>478</v>
      </c>
      <c r="C13" s="343"/>
      <c r="D13" s="56"/>
      <c r="E13" s="57"/>
      <c r="F13" s="56"/>
      <c r="G13" s="57"/>
      <c r="H13" s="56"/>
      <c r="I13" s="56"/>
      <c r="J13" s="56"/>
      <c r="K13" s="58"/>
    </row>
    <row r="14" spans="1:11" ht="27" thickBot="1" x14ac:dyDescent="0.3">
      <c r="A14" s="59"/>
      <c r="B14" s="60" t="s">
        <v>479</v>
      </c>
      <c r="C14" s="61" t="s">
        <v>480</v>
      </c>
      <c r="D14" s="62" t="s">
        <v>470</v>
      </c>
      <c r="E14" s="63" t="s">
        <v>481</v>
      </c>
      <c r="F14" s="63"/>
      <c r="G14" s="64"/>
      <c r="H14" s="64">
        <v>129632848</v>
      </c>
      <c r="I14" s="62" t="s">
        <v>482</v>
      </c>
      <c r="J14" s="63" t="s">
        <v>483</v>
      </c>
      <c r="K14" s="63"/>
    </row>
    <row r="15" spans="1:11" ht="27" thickBot="1" x14ac:dyDescent="0.3">
      <c r="A15" s="59"/>
      <c r="B15" s="60" t="s">
        <v>484</v>
      </c>
      <c r="C15" s="61" t="s">
        <v>213</v>
      </c>
      <c r="D15" s="66" t="s">
        <v>470</v>
      </c>
      <c r="E15" s="67" t="s">
        <v>485</v>
      </c>
      <c r="F15" s="67"/>
      <c r="G15" s="68"/>
      <c r="H15" s="68">
        <v>149390355</v>
      </c>
      <c r="I15" s="66" t="s">
        <v>482</v>
      </c>
      <c r="J15" s="67" t="s">
        <v>483</v>
      </c>
      <c r="K15" s="67"/>
    </row>
    <row r="16" spans="1:11" ht="15.75" thickBot="1" x14ac:dyDescent="0.3">
      <c r="A16" s="59"/>
      <c r="B16" s="60" t="s">
        <v>486</v>
      </c>
      <c r="C16" s="61" t="s">
        <v>487</v>
      </c>
      <c r="D16" s="66" t="s">
        <v>470</v>
      </c>
      <c r="E16" s="67" t="s">
        <v>488</v>
      </c>
      <c r="F16" s="67"/>
      <c r="G16" s="68"/>
      <c r="H16" s="68">
        <v>142610760</v>
      </c>
      <c r="I16" s="66" t="s">
        <v>482</v>
      </c>
      <c r="J16" s="70" t="s">
        <v>483</v>
      </c>
      <c r="K16" s="67"/>
    </row>
    <row r="17" spans="1:11" ht="27" customHeight="1" thickBot="1" x14ac:dyDescent="0.3">
      <c r="A17" s="55">
        <v>2</v>
      </c>
      <c r="B17" s="343" t="s">
        <v>489</v>
      </c>
      <c r="C17" s="343"/>
      <c r="D17" s="71"/>
      <c r="E17" s="71"/>
      <c r="F17" s="71"/>
      <c r="G17" s="72"/>
      <c r="H17" s="71"/>
      <c r="I17" s="71"/>
      <c r="J17" s="56"/>
      <c r="K17" s="73"/>
    </row>
    <row r="18" spans="1:11" ht="27" thickBot="1" x14ac:dyDescent="0.3">
      <c r="A18" s="59"/>
      <c r="B18" s="60" t="s">
        <v>479</v>
      </c>
      <c r="C18" s="61" t="s">
        <v>480</v>
      </c>
      <c r="D18" s="62" t="s">
        <v>470</v>
      </c>
      <c r="E18" s="63" t="s">
        <v>481</v>
      </c>
      <c r="F18" s="63"/>
      <c r="G18" s="64"/>
      <c r="H18" s="64">
        <v>129632848</v>
      </c>
      <c r="I18" s="62" t="s">
        <v>482</v>
      </c>
      <c r="J18" s="63" t="s">
        <v>483</v>
      </c>
      <c r="K18" s="63"/>
    </row>
    <row r="19" spans="1:11" ht="27" thickBot="1" x14ac:dyDescent="0.3">
      <c r="A19" s="59"/>
      <c r="B19" s="60" t="s">
        <v>484</v>
      </c>
      <c r="C19" s="61" t="s">
        <v>213</v>
      </c>
      <c r="D19" s="66" t="s">
        <v>470</v>
      </c>
      <c r="E19" s="67" t="s">
        <v>485</v>
      </c>
      <c r="F19" s="67"/>
      <c r="G19" s="68"/>
      <c r="H19" s="68">
        <v>133190746</v>
      </c>
      <c r="I19" s="66" t="s">
        <v>482</v>
      </c>
      <c r="J19" s="67" t="s">
        <v>483</v>
      </c>
      <c r="K19" s="67"/>
    </row>
    <row r="20" spans="1:11" ht="15.75" thickBot="1" x14ac:dyDescent="0.3">
      <c r="A20" s="59"/>
      <c r="B20" s="60" t="s">
        <v>486</v>
      </c>
      <c r="C20" s="61" t="s">
        <v>487</v>
      </c>
      <c r="D20" s="66" t="s">
        <v>470</v>
      </c>
      <c r="E20" s="67" t="s">
        <v>488</v>
      </c>
      <c r="F20" s="67"/>
      <c r="G20" s="68"/>
      <c r="H20" s="68">
        <v>131745048.99999999</v>
      </c>
      <c r="I20" s="66" t="s">
        <v>482</v>
      </c>
      <c r="J20" s="70" t="s">
        <v>483</v>
      </c>
      <c r="K20" s="67"/>
    </row>
    <row r="21" spans="1:11" ht="26.25" customHeight="1" thickBot="1" x14ac:dyDescent="0.3">
      <c r="A21" s="55">
        <v>3</v>
      </c>
      <c r="B21" s="343" t="s">
        <v>490</v>
      </c>
      <c r="C21" s="343"/>
      <c r="D21" s="71"/>
      <c r="E21" s="71"/>
      <c r="F21" s="71"/>
      <c r="G21" s="72"/>
      <c r="H21" s="71"/>
      <c r="I21" s="71"/>
      <c r="J21" s="56"/>
      <c r="K21" s="73"/>
    </row>
    <row r="22" spans="1:11" ht="15.75" thickBot="1" x14ac:dyDescent="0.3">
      <c r="A22" s="59"/>
      <c r="B22" s="60" t="s">
        <v>479</v>
      </c>
      <c r="C22" s="61" t="s">
        <v>480</v>
      </c>
      <c r="D22" s="62" t="s">
        <v>614</v>
      </c>
      <c r="E22" s="63" t="s">
        <v>491</v>
      </c>
      <c r="F22" s="63"/>
      <c r="G22" s="64"/>
      <c r="H22" s="65"/>
      <c r="I22" s="62" t="s">
        <v>482</v>
      </c>
      <c r="J22" s="63" t="s">
        <v>492</v>
      </c>
      <c r="K22" s="63"/>
    </row>
    <row r="23" spans="1:11" ht="15.75" thickBot="1" x14ac:dyDescent="0.3">
      <c r="A23" s="59"/>
      <c r="B23" s="60" t="s">
        <v>484</v>
      </c>
      <c r="C23" s="61" t="s">
        <v>213</v>
      </c>
      <c r="D23" s="66" t="s">
        <v>614</v>
      </c>
      <c r="E23" s="67" t="s">
        <v>493</v>
      </c>
      <c r="F23" s="67"/>
      <c r="G23" s="68"/>
      <c r="H23" s="69"/>
      <c r="I23" s="66" t="s">
        <v>482</v>
      </c>
      <c r="J23" s="67" t="s">
        <v>492</v>
      </c>
      <c r="K23" s="67"/>
    </row>
    <row r="24" spans="1:11" ht="15.75" thickBot="1" x14ac:dyDescent="0.3">
      <c r="A24" s="59"/>
      <c r="B24" s="60" t="s">
        <v>486</v>
      </c>
      <c r="C24" s="61" t="s">
        <v>487</v>
      </c>
      <c r="D24" s="66" t="s">
        <v>614</v>
      </c>
      <c r="E24" s="67" t="s">
        <v>488</v>
      </c>
      <c r="F24" s="67"/>
      <c r="G24" s="68"/>
      <c r="H24" s="69"/>
      <c r="I24" s="66" t="s">
        <v>482</v>
      </c>
      <c r="J24" s="70" t="s">
        <v>492</v>
      </c>
      <c r="K24" s="67"/>
    </row>
    <row r="25" spans="1:11" ht="27.75" customHeight="1" thickBot="1" x14ac:dyDescent="0.3">
      <c r="A25" s="55">
        <v>4</v>
      </c>
      <c r="B25" s="343" t="s">
        <v>494</v>
      </c>
      <c r="C25" s="343"/>
      <c r="D25" s="71"/>
      <c r="E25" s="71"/>
      <c r="F25" s="71"/>
      <c r="G25" s="72"/>
      <c r="H25" s="71"/>
      <c r="I25" s="71"/>
      <c r="J25" s="56"/>
      <c r="K25" s="73"/>
    </row>
    <row r="26" spans="1:11" ht="27" thickBot="1" x14ac:dyDescent="0.3">
      <c r="A26" s="74"/>
      <c r="B26" s="75" t="s">
        <v>479</v>
      </c>
      <c r="C26" s="76" t="s">
        <v>495</v>
      </c>
      <c r="D26" s="56"/>
      <c r="E26" s="56"/>
      <c r="F26" s="56"/>
      <c r="G26" s="57"/>
      <c r="H26" s="56"/>
      <c r="I26" s="56"/>
      <c r="J26" s="56"/>
      <c r="K26" s="58"/>
    </row>
    <row r="27" spans="1:11" ht="15.75" thickBot="1" x14ac:dyDescent="0.3">
      <c r="A27" s="59"/>
      <c r="B27" s="60"/>
      <c r="C27" s="77" t="s">
        <v>496</v>
      </c>
      <c r="D27" s="62" t="s">
        <v>614</v>
      </c>
      <c r="E27" s="63" t="s">
        <v>497</v>
      </c>
      <c r="F27" s="63"/>
      <c r="G27" s="64"/>
      <c r="H27" s="65"/>
      <c r="I27" s="62" t="s">
        <v>482</v>
      </c>
      <c r="J27" s="63" t="s">
        <v>498</v>
      </c>
      <c r="K27" s="63"/>
    </row>
    <row r="28" spans="1:11" ht="15.75" thickBot="1" x14ac:dyDescent="0.3">
      <c r="A28" s="59"/>
      <c r="B28" s="60"/>
      <c r="C28" s="77" t="s">
        <v>499</v>
      </c>
      <c r="D28" s="66" t="s">
        <v>614</v>
      </c>
      <c r="E28" s="67" t="s">
        <v>500</v>
      </c>
      <c r="F28" s="67"/>
      <c r="G28" s="68"/>
      <c r="H28" s="69"/>
      <c r="I28" s="66" t="s">
        <v>482</v>
      </c>
      <c r="J28" s="67" t="s">
        <v>498</v>
      </c>
      <c r="K28" s="67"/>
    </row>
    <row r="29" spans="1:11" ht="39.75" thickBot="1" x14ac:dyDescent="0.3">
      <c r="A29" s="78"/>
      <c r="B29" s="60" t="s">
        <v>484</v>
      </c>
      <c r="C29" s="61" t="s">
        <v>501</v>
      </c>
      <c r="D29" s="79" t="s">
        <v>614</v>
      </c>
      <c r="E29" s="67" t="s">
        <v>502</v>
      </c>
      <c r="F29" s="80"/>
      <c r="G29" s="68"/>
      <c r="H29" s="69"/>
      <c r="I29" s="66" t="s">
        <v>482</v>
      </c>
      <c r="J29" s="67" t="s">
        <v>498</v>
      </c>
      <c r="K29" s="67"/>
    </row>
    <row r="30" spans="1:11" ht="15.75" thickBot="1" x14ac:dyDescent="0.3">
      <c r="A30" s="78"/>
      <c r="B30" s="60" t="s">
        <v>486</v>
      </c>
      <c r="C30" s="61" t="s">
        <v>503</v>
      </c>
      <c r="D30" s="81" t="s">
        <v>614</v>
      </c>
      <c r="E30" s="70" t="s">
        <v>504</v>
      </c>
      <c r="F30" s="73"/>
      <c r="G30" s="82"/>
      <c r="H30" s="83"/>
      <c r="I30" s="84" t="s">
        <v>482</v>
      </c>
      <c r="J30" s="70" t="s">
        <v>498</v>
      </c>
      <c r="K30" s="70"/>
    </row>
    <row r="31" spans="1:11" ht="39.75" thickBot="1" x14ac:dyDescent="0.3">
      <c r="A31" s="78"/>
      <c r="B31" s="60" t="s">
        <v>505</v>
      </c>
      <c r="C31" s="61" t="s">
        <v>506</v>
      </c>
      <c r="D31" s="85" t="s">
        <v>614</v>
      </c>
      <c r="E31" s="86" t="s">
        <v>502</v>
      </c>
      <c r="F31" s="58"/>
      <c r="G31" s="87"/>
      <c r="H31" s="88"/>
      <c r="I31" s="89" t="s">
        <v>482</v>
      </c>
      <c r="J31" s="86" t="s">
        <v>498</v>
      </c>
      <c r="K31" s="86"/>
    </row>
    <row r="32" spans="1:11" ht="15.75" thickBot="1" x14ac:dyDescent="0.3">
      <c r="A32" s="90"/>
      <c r="B32" s="91"/>
      <c r="C32" s="91"/>
      <c r="D32" s="91"/>
      <c r="E32" s="91"/>
      <c r="F32" s="91"/>
      <c r="G32" s="91"/>
      <c r="H32" s="91"/>
      <c r="I32" s="91"/>
      <c r="J32" s="91"/>
      <c r="K32" s="91"/>
    </row>
    <row r="33" spans="1:11" ht="15.75" thickBot="1" x14ac:dyDescent="0.3">
      <c r="A33" s="92">
        <v>5</v>
      </c>
      <c r="B33" s="343" t="s">
        <v>507</v>
      </c>
      <c r="C33" s="343"/>
      <c r="D33" s="71"/>
      <c r="E33" s="71"/>
      <c r="F33" s="71"/>
      <c r="G33" s="72"/>
      <c r="H33" s="71"/>
      <c r="I33" s="71"/>
      <c r="J33" s="71"/>
      <c r="K33" s="73"/>
    </row>
    <row r="34" spans="1:11" ht="15.75" thickBot="1" x14ac:dyDescent="0.3">
      <c r="A34" s="59"/>
      <c r="B34" s="60" t="s">
        <v>508</v>
      </c>
      <c r="C34" s="61" t="s">
        <v>509</v>
      </c>
      <c r="D34" s="62" t="s">
        <v>470</v>
      </c>
      <c r="E34" s="63" t="s">
        <v>510</v>
      </c>
      <c r="F34" s="63"/>
      <c r="G34" s="64"/>
      <c r="H34" s="64">
        <v>99374996</v>
      </c>
      <c r="I34" s="62" t="s">
        <v>482</v>
      </c>
      <c r="J34" s="63" t="s">
        <v>511</v>
      </c>
      <c r="K34" s="63"/>
    </row>
    <row r="35" spans="1:11" ht="27" thickBot="1" x14ac:dyDescent="0.3">
      <c r="A35" s="59"/>
      <c r="B35" s="60" t="s">
        <v>512</v>
      </c>
      <c r="C35" s="61" t="s">
        <v>487</v>
      </c>
      <c r="D35" s="66" t="s">
        <v>470</v>
      </c>
      <c r="E35" s="67" t="s">
        <v>510</v>
      </c>
      <c r="F35" s="67"/>
      <c r="G35" s="68"/>
      <c r="H35" s="68">
        <v>93961155</v>
      </c>
      <c r="I35" s="66" t="s">
        <v>482</v>
      </c>
      <c r="J35" s="70" t="s">
        <v>513</v>
      </c>
      <c r="K35" s="67"/>
    </row>
    <row r="36" spans="1:11" ht="27" customHeight="1" thickBot="1" x14ac:dyDescent="0.3">
      <c r="A36" s="55">
        <v>6</v>
      </c>
      <c r="B36" s="343" t="s">
        <v>514</v>
      </c>
      <c r="C36" s="343"/>
      <c r="D36" s="71"/>
      <c r="E36" s="71"/>
      <c r="F36" s="71"/>
      <c r="G36" s="72"/>
      <c r="H36" s="71"/>
      <c r="I36" s="71"/>
      <c r="J36" s="56"/>
      <c r="K36" s="73"/>
    </row>
    <row r="37" spans="1:11" ht="15.75" thickBot="1" x14ac:dyDescent="0.3">
      <c r="A37" s="59"/>
      <c r="B37" s="60" t="s">
        <v>508</v>
      </c>
      <c r="C37" s="61" t="s">
        <v>509</v>
      </c>
      <c r="D37" s="62" t="s">
        <v>614</v>
      </c>
      <c r="E37" s="63" t="s">
        <v>515</v>
      </c>
      <c r="F37" s="63"/>
      <c r="G37" s="64"/>
      <c r="H37" s="65"/>
      <c r="I37" s="62" t="s">
        <v>482</v>
      </c>
      <c r="J37" s="86" t="s">
        <v>516</v>
      </c>
      <c r="K37" s="63"/>
    </row>
    <row r="38" spans="1:11" ht="28.5" customHeight="1" thickBot="1" x14ac:dyDescent="0.3">
      <c r="A38" s="55">
        <v>7</v>
      </c>
      <c r="B38" s="343" t="s">
        <v>517</v>
      </c>
      <c r="C38" s="343"/>
      <c r="D38" s="71"/>
      <c r="E38" s="71"/>
      <c r="F38" s="71"/>
      <c r="G38" s="72"/>
      <c r="H38" s="71"/>
      <c r="I38" s="71"/>
      <c r="J38" s="56"/>
      <c r="K38" s="73"/>
    </row>
    <row r="39" spans="1:11" ht="15.75" thickBot="1" x14ac:dyDescent="0.3">
      <c r="A39" s="59"/>
      <c r="B39" s="60" t="s">
        <v>508</v>
      </c>
      <c r="C39" s="61" t="s">
        <v>480</v>
      </c>
      <c r="D39" s="89" t="s">
        <v>614</v>
      </c>
      <c r="E39" s="86" t="s">
        <v>518</v>
      </c>
      <c r="F39" s="86"/>
      <c r="G39" s="87"/>
      <c r="H39" s="65"/>
      <c r="I39" s="89" t="s">
        <v>482</v>
      </c>
      <c r="J39" s="63" t="s">
        <v>519</v>
      </c>
      <c r="K39" s="63"/>
    </row>
    <row r="40" spans="1:11" ht="15.75" thickBot="1" x14ac:dyDescent="0.3">
      <c r="A40" s="59"/>
      <c r="B40" s="60" t="s">
        <v>512</v>
      </c>
      <c r="C40" s="61" t="s">
        <v>213</v>
      </c>
      <c r="D40" s="62" t="s">
        <v>614</v>
      </c>
      <c r="E40" s="63" t="s">
        <v>497</v>
      </c>
      <c r="F40" s="63"/>
      <c r="G40" s="64"/>
      <c r="H40" s="69"/>
      <c r="I40" s="62" t="s">
        <v>482</v>
      </c>
      <c r="J40" s="67" t="s">
        <v>519</v>
      </c>
      <c r="K40" s="67"/>
    </row>
    <row r="41" spans="1:11" ht="15.75" thickBot="1" x14ac:dyDescent="0.3">
      <c r="A41" s="59"/>
      <c r="B41" s="60" t="s">
        <v>486</v>
      </c>
      <c r="C41" s="61" t="s">
        <v>487</v>
      </c>
      <c r="D41" s="84" t="s">
        <v>614</v>
      </c>
      <c r="E41" s="70" t="s">
        <v>500</v>
      </c>
      <c r="F41" s="70"/>
      <c r="G41" s="82"/>
      <c r="H41" s="82"/>
      <c r="I41" s="70" t="s">
        <v>482</v>
      </c>
      <c r="J41" s="70" t="s">
        <v>519</v>
      </c>
      <c r="K41" s="70"/>
    </row>
    <row r="42" spans="1:11" ht="15.75" thickBot="1" x14ac:dyDescent="0.3">
      <c r="A42" s="344" t="s">
        <v>520</v>
      </c>
      <c r="B42" s="345"/>
      <c r="C42" s="345"/>
      <c r="D42" s="345"/>
      <c r="E42" s="345"/>
      <c r="F42" s="345"/>
      <c r="G42" s="345"/>
      <c r="H42" s="53"/>
      <c r="I42" s="53"/>
      <c r="J42" s="53"/>
      <c r="K42" s="54"/>
    </row>
    <row r="43" spans="1:11" ht="29.25" customHeight="1" thickBot="1" x14ac:dyDescent="0.3">
      <c r="A43" s="55">
        <v>1</v>
      </c>
      <c r="B43" s="343" t="s">
        <v>481</v>
      </c>
      <c r="C43" s="343"/>
      <c r="D43" s="56"/>
      <c r="E43" s="57"/>
      <c r="F43" s="56"/>
      <c r="G43" s="57"/>
      <c r="H43" s="56"/>
      <c r="I43" s="56"/>
      <c r="J43" s="56"/>
      <c r="K43" s="58"/>
    </row>
    <row r="44" spans="1:11" ht="27" thickBot="1" x14ac:dyDescent="0.3">
      <c r="A44" s="78"/>
      <c r="B44" s="93" t="s">
        <v>479</v>
      </c>
      <c r="C44" s="61" t="s">
        <v>521</v>
      </c>
      <c r="D44" s="89" t="s">
        <v>470</v>
      </c>
      <c r="E44" s="86" t="s">
        <v>481</v>
      </c>
      <c r="F44" s="86"/>
      <c r="G44" s="87"/>
      <c r="H44" s="94"/>
      <c r="I44" s="95"/>
      <c r="J44" s="63" t="s">
        <v>522</v>
      </c>
      <c r="K44" s="63"/>
    </row>
    <row r="45" spans="1:11" ht="39.75" thickBot="1" x14ac:dyDescent="0.3">
      <c r="A45" s="78"/>
      <c r="B45" s="93" t="s">
        <v>484</v>
      </c>
      <c r="C45" s="61" t="s">
        <v>523</v>
      </c>
      <c r="D45" s="89"/>
      <c r="E45" s="86" t="s">
        <v>524</v>
      </c>
      <c r="F45" s="86" t="s">
        <v>471</v>
      </c>
      <c r="G45" s="110">
        <v>43131</v>
      </c>
      <c r="H45" s="96"/>
      <c r="I45" s="79"/>
      <c r="J45" s="67" t="s">
        <v>522</v>
      </c>
      <c r="K45" s="67"/>
    </row>
    <row r="46" spans="1:11" ht="27" thickBot="1" x14ac:dyDescent="0.3">
      <c r="A46" s="78"/>
      <c r="B46" s="93" t="s">
        <v>486</v>
      </c>
      <c r="C46" s="61" t="s">
        <v>525</v>
      </c>
      <c r="D46" s="89" t="s">
        <v>614</v>
      </c>
      <c r="E46" s="86" t="s">
        <v>481</v>
      </c>
      <c r="F46" s="86"/>
      <c r="G46" s="110"/>
      <c r="H46" s="96"/>
      <c r="I46" s="79"/>
      <c r="J46" s="67" t="s">
        <v>522</v>
      </c>
      <c r="K46" s="67"/>
    </row>
    <row r="47" spans="1:11" ht="39.75" thickBot="1" x14ac:dyDescent="0.3">
      <c r="A47" s="78"/>
      <c r="B47" s="93" t="s">
        <v>505</v>
      </c>
      <c r="C47" s="61" t="s">
        <v>526</v>
      </c>
      <c r="D47" s="89"/>
      <c r="E47" s="86" t="s">
        <v>527</v>
      </c>
      <c r="F47" s="86" t="s">
        <v>471</v>
      </c>
      <c r="G47" s="110">
        <v>43131</v>
      </c>
      <c r="H47" s="96"/>
      <c r="I47" s="79"/>
      <c r="J47" s="67" t="s">
        <v>522</v>
      </c>
      <c r="K47" s="67"/>
    </row>
    <row r="48" spans="1:11" ht="27" thickBot="1" x14ac:dyDescent="0.3">
      <c r="A48" s="78"/>
      <c r="B48" s="93" t="s">
        <v>528</v>
      </c>
      <c r="C48" s="61" t="s">
        <v>529</v>
      </c>
      <c r="D48" s="89"/>
      <c r="E48" s="86" t="s">
        <v>530</v>
      </c>
      <c r="F48" s="86" t="s">
        <v>471</v>
      </c>
      <c r="G48" s="110">
        <v>43465</v>
      </c>
      <c r="H48" s="96"/>
      <c r="I48" s="79"/>
      <c r="J48" s="70" t="s">
        <v>522</v>
      </c>
      <c r="K48" s="67"/>
    </row>
    <row r="49" spans="1:11" ht="27" customHeight="1" thickBot="1" x14ac:dyDescent="0.3">
      <c r="A49" s="55">
        <v>2</v>
      </c>
      <c r="B49" s="343" t="s">
        <v>531</v>
      </c>
      <c r="C49" s="343"/>
      <c r="D49" s="56"/>
      <c r="E49" s="57"/>
      <c r="F49" s="56"/>
      <c r="G49" s="57"/>
      <c r="H49" s="71"/>
      <c r="I49" s="71"/>
      <c r="J49" s="56"/>
      <c r="K49" s="73"/>
    </row>
    <row r="50" spans="1:11" ht="27" thickBot="1" x14ac:dyDescent="0.3">
      <c r="A50" s="78"/>
      <c r="B50" s="93" t="s">
        <v>479</v>
      </c>
      <c r="C50" s="61" t="s">
        <v>532</v>
      </c>
      <c r="D50" s="89" t="s">
        <v>614</v>
      </c>
      <c r="E50" s="86" t="s">
        <v>533</v>
      </c>
      <c r="F50" s="86"/>
      <c r="G50" s="87"/>
      <c r="H50" s="94"/>
      <c r="I50" s="95"/>
      <c r="J50" s="63" t="s">
        <v>483</v>
      </c>
      <c r="K50" s="63"/>
    </row>
    <row r="51" spans="1:11" ht="27" thickBot="1" x14ac:dyDescent="0.3">
      <c r="A51" s="78"/>
      <c r="B51" s="93" t="s">
        <v>484</v>
      </c>
      <c r="C51" s="61" t="s">
        <v>534</v>
      </c>
      <c r="D51" s="89" t="s">
        <v>614</v>
      </c>
      <c r="E51" s="86" t="s">
        <v>533</v>
      </c>
      <c r="F51" s="86"/>
      <c r="G51" s="87"/>
      <c r="H51" s="96"/>
      <c r="I51" s="79"/>
      <c r="J51" s="67" t="s">
        <v>483</v>
      </c>
      <c r="K51" s="67"/>
    </row>
    <row r="52" spans="1:11" ht="39.75" thickBot="1" x14ac:dyDescent="0.3">
      <c r="A52" s="78"/>
      <c r="B52" s="93" t="s">
        <v>486</v>
      </c>
      <c r="C52" s="61" t="s">
        <v>535</v>
      </c>
      <c r="D52" s="89" t="s">
        <v>614</v>
      </c>
      <c r="E52" s="86" t="s">
        <v>533</v>
      </c>
      <c r="F52" s="86"/>
      <c r="G52" s="87"/>
      <c r="H52" s="71"/>
      <c r="I52" s="81"/>
      <c r="J52" s="70" t="s">
        <v>483</v>
      </c>
      <c r="K52" s="70"/>
    </row>
    <row r="53" spans="1:11" ht="39.75" thickBot="1" x14ac:dyDescent="0.3">
      <c r="A53" s="78"/>
      <c r="B53" s="93" t="s">
        <v>505</v>
      </c>
      <c r="C53" s="61" t="s">
        <v>536</v>
      </c>
      <c r="D53" s="89" t="s">
        <v>614</v>
      </c>
      <c r="E53" s="86" t="s">
        <v>537</v>
      </c>
      <c r="F53" s="86"/>
      <c r="G53" s="87"/>
      <c r="H53" s="56"/>
      <c r="I53" s="85"/>
      <c r="J53" s="86" t="s">
        <v>483</v>
      </c>
      <c r="K53" s="86"/>
    </row>
    <row r="54" spans="1:11" ht="3" customHeight="1" thickBot="1" x14ac:dyDescent="0.3">
      <c r="A54" s="90"/>
      <c r="B54" s="91"/>
      <c r="C54" s="91"/>
      <c r="D54" s="91"/>
      <c r="E54" s="91"/>
      <c r="F54" s="91"/>
      <c r="G54" s="91"/>
      <c r="H54" s="91"/>
      <c r="I54" s="91"/>
      <c r="J54" s="91"/>
      <c r="K54" s="91"/>
    </row>
    <row r="55" spans="1:11" ht="15.75" thickBot="1" x14ac:dyDescent="0.3">
      <c r="A55" s="92">
        <v>3</v>
      </c>
      <c r="B55" s="343" t="s">
        <v>538</v>
      </c>
      <c r="C55" s="343"/>
      <c r="D55" s="71"/>
      <c r="E55" s="72"/>
      <c r="F55" s="71"/>
      <c r="G55" s="72"/>
      <c r="H55" s="71"/>
      <c r="I55" s="71"/>
      <c r="J55" s="71"/>
      <c r="K55" s="73"/>
    </row>
    <row r="56" spans="1:11" ht="15.75" thickBot="1" x14ac:dyDescent="0.3">
      <c r="A56" s="78"/>
      <c r="B56" s="93" t="s">
        <v>508</v>
      </c>
      <c r="C56" s="61" t="s">
        <v>539</v>
      </c>
      <c r="D56" s="89" t="s">
        <v>470</v>
      </c>
      <c r="E56" s="86" t="s">
        <v>540</v>
      </c>
      <c r="F56" s="86"/>
      <c r="G56" s="87"/>
      <c r="H56" s="87">
        <v>96239568</v>
      </c>
      <c r="I56" s="95"/>
      <c r="J56" s="63" t="s">
        <v>511</v>
      </c>
      <c r="K56" s="63"/>
    </row>
    <row r="57" spans="1:11" ht="39.75" thickBot="1" x14ac:dyDescent="0.3">
      <c r="A57" s="78"/>
      <c r="B57" s="93" t="s">
        <v>512</v>
      </c>
      <c r="C57" s="61" t="s">
        <v>541</v>
      </c>
      <c r="D57" s="89" t="s">
        <v>470</v>
      </c>
      <c r="E57" s="86" t="s">
        <v>540</v>
      </c>
      <c r="F57" s="86"/>
      <c r="G57" s="87"/>
      <c r="H57" s="87">
        <v>3135428</v>
      </c>
      <c r="I57" s="81"/>
      <c r="J57" s="70" t="s">
        <v>511</v>
      </c>
      <c r="K57" s="70"/>
    </row>
    <row r="58" spans="1:11" ht="15.75" thickBot="1" x14ac:dyDescent="0.3">
      <c r="A58" s="97"/>
      <c r="B58" s="98"/>
      <c r="C58" s="98"/>
      <c r="D58" s="98"/>
      <c r="E58" s="98"/>
      <c r="F58" s="98"/>
      <c r="G58" s="98"/>
      <c r="H58" s="98"/>
      <c r="I58" s="98"/>
      <c r="J58" s="98"/>
      <c r="K58" s="99"/>
    </row>
    <row r="59" spans="1:11" ht="15.75" thickBot="1" x14ac:dyDescent="0.3">
      <c r="A59" s="337" t="s">
        <v>542</v>
      </c>
      <c r="B59" s="338"/>
      <c r="C59" s="338"/>
      <c r="D59" s="338"/>
      <c r="E59" s="338"/>
      <c r="F59" s="338"/>
      <c r="G59" s="338"/>
      <c r="H59" s="100"/>
      <c r="I59" s="100"/>
      <c r="J59" s="100"/>
      <c r="K59" s="101"/>
    </row>
    <row r="60" spans="1:11" ht="15.75" thickBot="1" x14ac:dyDescent="0.3">
      <c r="A60" s="344" t="s">
        <v>477</v>
      </c>
      <c r="B60" s="345"/>
      <c r="C60" s="345"/>
      <c r="D60" s="345"/>
      <c r="E60" s="345"/>
      <c r="F60" s="345"/>
      <c r="G60" s="345"/>
      <c r="H60" s="53"/>
      <c r="I60" s="53"/>
      <c r="J60" s="53"/>
      <c r="K60" s="54"/>
    </row>
    <row r="61" spans="1:11" ht="27" customHeight="1" thickBot="1" x14ac:dyDescent="0.3">
      <c r="A61" s="55">
        <v>1</v>
      </c>
      <c r="B61" s="343" t="s">
        <v>543</v>
      </c>
      <c r="C61" s="343"/>
      <c r="D61" s="56"/>
      <c r="E61" s="57"/>
      <c r="F61" s="56"/>
      <c r="G61" s="57"/>
      <c r="H61" s="56"/>
      <c r="I61" s="56"/>
      <c r="J61" s="56"/>
      <c r="K61" s="58"/>
    </row>
    <row r="62" spans="1:11" ht="15.75" thickBot="1" x14ac:dyDescent="0.3">
      <c r="A62" s="59"/>
      <c r="B62" s="60" t="s">
        <v>479</v>
      </c>
      <c r="C62" s="61" t="s">
        <v>544</v>
      </c>
      <c r="D62" s="62" t="s">
        <v>470</v>
      </c>
      <c r="E62" s="63" t="s">
        <v>545</v>
      </c>
      <c r="F62" s="63"/>
      <c r="G62" s="64"/>
      <c r="H62" s="65">
        <v>3178992</v>
      </c>
      <c r="I62" s="62" t="s">
        <v>482</v>
      </c>
      <c r="J62" s="63" t="s">
        <v>546</v>
      </c>
      <c r="K62" s="63"/>
    </row>
    <row r="63" spans="1:11" ht="27" thickBot="1" x14ac:dyDescent="0.3">
      <c r="A63" s="59"/>
      <c r="B63" s="60" t="s">
        <v>484</v>
      </c>
      <c r="C63" s="61" t="s">
        <v>547</v>
      </c>
      <c r="D63" s="66" t="s">
        <v>614</v>
      </c>
      <c r="E63" s="67" t="s">
        <v>548</v>
      </c>
      <c r="F63" s="67"/>
      <c r="G63" s="68"/>
      <c r="H63" s="69"/>
      <c r="I63" s="66" t="s">
        <v>482</v>
      </c>
      <c r="J63" s="67" t="s">
        <v>546</v>
      </c>
      <c r="K63" s="67"/>
    </row>
    <row r="64" spans="1:11" ht="39.75" thickBot="1" x14ac:dyDescent="0.3">
      <c r="A64" s="59"/>
      <c r="B64" s="60" t="s">
        <v>486</v>
      </c>
      <c r="C64" s="61" t="s">
        <v>549</v>
      </c>
      <c r="D64" s="66" t="s">
        <v>614</v>
      </c>
      <c r="E64" s="67" t="s">
        <v>548</v>
      </c>
      <c r="F64" s="67"/>
      <c r="G64" s="68"/>
      <c r="H64" s="69"/>
      <c r="I64" s="66" t="s">
        <v>482</v>
      </c>
      <c r="J64" s="67" t="s">
        <v>546</v>
      </c>
      <c r="K64" s="67"/>
    </row>
    <row r="65" spans="1:11" ht="39.75" thickBot="1" x14ac:dyDescent="0.3">
      <c r="A65" s="59"/>
      <c r="B65" s="60" t="s">
        <v>505</v>
      </c>
      <c r="C65" s="61" t="s">
        <v>550</v>
      </c>
      <c r="D65" s="66" t="s">
        <v>614</v>
      </c>
      <c r="E65" s="67" t="s">
        <v>548</v>
      </c>
      <c r="F65" s="67"/>
      <c r="G65" s="68"/>
      <c r="H65" s="69"/>
      <c r="I65" s="66" t="s">
        <v>482</v>
      </c>
      <c r="J65" s="67" t="s">
        <v>546</v>
      </c>
      <c r="K65" s="67"/>
    </row>
    <row r="66" spans="1:11" ht="39.75" thickBot="1" x14ac:dyDescent="0.3">
      <c r="A66" s="59"/>
      <c r="B66" s="60" t="s">
        <v>528</v>
      </c>
      <c r="C66" s="61" t="s">
        <v>551</v>
      </c>
      <c r="D66" s="84" t="s">
        <v>614</v>
      </c>
      <c r="E66" s="70"/>
      <c r="F66" s="70"/>
      <c r="G66" s="82"/>
      <c r="H66" s="83"/>
      <c r="I66" s="84" t="s">
        <v>482</v>
      </c>
      <c r="J66" s="70" t="s">
        <v>552</v>
      </c>
      <c r="K66" s="70"/>
    </row>
    <row r="67" spans="1:11" ht="15.75" thickBot="1" x14ac:dyDescent="0.3">
      <c r="A67" s="344" t="s">
        <v>520</v>
      </c>
      <c r="B67" s="345"/>
      <c r="C67" s="345"/>
      <c r="D67" s="345"/>
      <c r="E67" s="345"/>
      <c r="F67" s="345"/>
      <c r="G67" s="345"/>
      <c r="H67" s="53"/>
      <c r="I67" s="53"/>
      <c r="J67" s="53"/>
      <c r="K67" s="54"/>
    </row>
    <row r="68" spans="1:11" ht="39.75" customHeight="1" thickBot="1" x14ac:dyDescent="0.3">
      <c r="A68" s="59">
        <v>1</v>
      </c>
      <c r="B68" s="335" t="s">
        <v>553</v>
      </c>
      <c r="C68" s="336"/>
      <c r="D68" s="63" t="s">
        <v>614</v>
      </c>
      <c r="E68" s="63" t="s">
        <v>554</v>
      </c>
      <c r="F68" s="63"/>
      <c r="G68" s="64"/>
      <c r="H68" s="94"/>
      <c r="I68" s="95"/>
      <c r="J68" s="63" t="s">
        <v>555</v>
      </c>
      <c r="K68" s="63"/>
    </row>
    <row r="69" spans="1:11" ht="39.75" customHeight="1" thickBot="1" x14ac:dyDescent="0.3">
      <c r="A69" s="59">
        <v>2</v>
      </c>
      <c r="B69" s="335" t="s">
        <v>556</v>
      </c>
      <c r="C69" s="336"/>
      <c r="D69" s="67" t="s">
        <v>614</v>
      </c>
      <c r="E69" s="67" t="s">
        <v>554</v>
      </c>
      <c r="F69" s="67"/>
      <c r="G69" s="68"/>
      <c r="H69" s="96"/>
      <c r="I69" s="79"/>
      <c r="J69" s="67" t="s">
        <v>555</v>
      </c>
      <c r="K69" s="67"/>
    </row>
    <row r="70" spans="1:11" ht="27" thickBot="1" x14ac:dyDescent="0.3">
      <c r="A70" s="59">
        <v>3</v>
      </c>
      <c r="B70" s="335" t="s">
        <v>557</v>
      </c>
      <c r="C70" s="336"/>
      <c r="D70" s="70" t="s">
        <v>614</v>
      </c>
      <c r="E70" s="70" t="s">
        <v>554</v>
      </c>
      <c r="F70" s="70"/>
      <c r="G70" s="82"/>
      <c r="H70" s="71"/>
      <c r="I70" s="81"/>
      <c r="J70" s="70" t="s">
        <v>558</v>
      </c>
      <c r="K70" s="70"/>
    </row>
    <row r="71" spans="1:11" ht="15.75" thickBot="1" x14ac:dyDescent="0.3">
      <c r="A71" s="337" t="s">
        <v>559</v>
      </c>
      <c r="B71" s="338"/>
      <c r="C71" s="338"/>
      <c r="D71" s="338"/>
      <c r="E71" s="338"/>
      <c r="F71" s="338"/>
      <c r="G71" s="339"/>
      <c r="H71" s="102"/>
      <c r="I71" s="102"/>
      <c r="J71" s="102"/>
      <c r="K71" s="102"/>
    </row>
    <row r="72" spans="1:11" ht="15.75" thickBot="1" x14ac:dyDescent="0.3">
      <c r="A72" s="340" t="s">
        <v>477</v>
      </c>
      <c r="B72" s="341"/>
      <c r="C72" s="341"/>
      <c r="D72" s="341"/>
      <c r="E72" s="341"/>
      <c r="F72" s="341"/>
      <c r="G72" s="341"/>
      <c r="H72" s="341"/>
      <c r="I72" s="341"/>
      <c r="J72" s="341"/>
      <c r="K72" s="342"/>
    </row>
    <row r="73" spans="1:11" ht="15.75" thickBot="1" x14ac:dyDescent="0.3">
      <c r="A73" s="55">
        <v>1</v>
      </c>
      <c r="B73" s="343" t="s">
        <v>560</v>
      </c>
      <c r="C73" s="343"/>
      <c r="D73" s="56"/>
      <c r="E73" s="57"/>
      <c r="F73" s="56"/>
      <c r="G73" s="57"/>
      <c r="H73" s="56"/>
      <c r="I73" s="56"/>
      <c r="J73" s="56"/>
      <c r="K73" s="58"/>
    </row>
    <row r="74" spans="1:11" ht="15.75" thickBot="1" x14ac:dyDescent="0.3">
      <c r="A74" s="59"/>
      <c r="B74" s="103" t="s">
        <v>479</v>
      </c>
      <c r="C74" s="104" t="s">
        <v>561</v>
      </c>
      <c r="D74" s="86" t="s">
        <v>614</v>
      </c>
      <c r="E74" s="86"/>
      <c r="F74" s="86"/>
      <c r="G74" s="87"/>
      <c r="H74" s="86"/>
      <c r="I74" s="86" t="s">
        <v>482</v>
      </c>
      <c r="J74" s="86" t="s">
        <v>562</v>
      </c>
      <c r="K74" s="86"/>
    </row>
    <row r="75" spans="1:11" ht="15.75" thickBot="1" x14ac:dyDescent="0.3">
      <c r="A75" s="59"/>
      <c r="B75" s="60" t="s">
        <v>484</v>
      </c>
      <c r="C75" s="105" t="s">
        <v>563</v>
      </c>
      <c r="D75" s="86" t="s">
        <v>614</v>
      </c>
      <c r="E75" s="86"/>
      <c r="F75" s="86"/>
      <c r="G75" s="87"/>
      <c r="H75" s="86"/>
      <c r="I75" s="86" t="s">
        <v>482</v>
      </c>
      <c r="J75" s="86" t="s">
        <v>562</v>
      </c>
      <c r="K75" s="86"/>
    </row>
    <row r="76" spans="1:11" ht="16.5" x14ac:dyDescent="0.3">
      <c r="A76" s="143" t="s">
        <v>622</v>
      </c>
      <c r="B76" s="106"/>
      <c r="C76" s="106"/>
      <c r="D76" s="106"/>
      <c r="E76" s="106"/>
      <c r="F76" s="106"/>
      <c r="G76" s="106"/>
      <c r="H76" s="106"/>
      <c r="I76" s="106"/>
      <c r="J76" s="106"/>
      <c r="K76" s="106"/>
    </row>
  </sheetData>
  <mergeCells count="36">
    <mergeCell ref="A2:K2"/>
    <mergeCell ref="A3:K3"/>
    <mergeCell ref="A4:K4"/>
    <mergeCell ref="A5:K5"/>
    <mergeCell ref="A6:K6"/>
    <mergeCell ref="B25:C25"/>
    <mergeCell ref="A7:K7"/>
    <mergeCell ref="A8:C10"/>
    <mergeCell ref="D8:G8"/>
    <mergeCell ref="H8:I8"/>
    <mergeCell ref="J8:J10"/>
    <mergeCell ref="K8:K10"/>
    <mergeCell ref="D9:E9"/>
    <mergeCell ref="F9:G9"/>
    <mergeCell ref="A11:G11"/>
    <mergeCell ref="A12:G12"/>
    <mergeCell ref="B13:C13"/>
    <mergeCell ref="B17:C17"/>
    <mergeCell ref="B21:C21"/>
    <mergeCell ref="B68:C68"/>
    <mergeCell ref="B33:C33"/>
    <mergeCell ref="B36:C36"/>
    <mergeCell ref="B38:C38"/>
    <mergeCell ref="A42:G42"/>
    <mergeCell ref="B43:C43"/>
    <mergeCell ref="B49:C49"/>
    <mergeCell ref="B55:C55"/>
    <mergeCell ref="A59:G59"/>
    <mergeCell ref="A60:G60"/>
    <mergeCell ref="B61:C61"/>
    <mergeCell ref="A67:G67"/>
    <mergeCell ref="B69:C69"/>
    <mergeCell ref="B70:C70"/>
    <mergeCell ref="A71:G71"/>
    <mergeCell ref="A72:K72"/>
    <mergeCell ref="B73:C73"/>
  </mergeCells>
  <pageMargins left="0.70866141732283472" right="0.70866141732283472" top="0.74803149606299213" bottom="0.74803149606299213" header="0.31496062992125984" footer="0.31496062992125984"/>
  <pageSetup scale="6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workbookViewId="0"/>
  </sheetViews>
  <sheetFormatPr baseColWidth="10" defaultRowHeight="15" x14ac:dyDescent="0.25"/>
  <cols>
    <col min="1" max="1" width="2.7109375" customWidth="1"/>
  </cols>
  <sheetData>
    <row r="1" spans="2:9" ht="32.25" customHeight="1" x14ac:dyDescent="0.25">
      <c r="B1" s="376" t="s">
        <v>565</v>
      </c>
      <c r="C1" s="376"/>
      <c r="D1" s="376"/>
      <c r="E1" s="376"/>
      <c r="F1" s="376"/>
      <c r="G1" s="376"/>
      <c r="H1" s="376"/>
      <c r="I1" s="376"/>
    </row>
    <row r="2" spans="2:9" ht="47.25" customHeight="1" x14ac:dyDescent="0.25">
      <c r="B2" s="375" t="s">
        <v>564</v>
      </c>
      <c r="C2" s="375"/>
      <c r="D2" s="375"/>
      <c r="E2" s="375"/>
      <c r="F2" s="375"/>
      <c r="G2" s="375"/>
      <c r="H2" s="375"/>
      <c r="I2" s="375"/>
    </row>
    <row r="3" spans="2:9" ht="15.75" x14ac:dyDescent="0.25">
      <c r="B3" s="108" t="s">
        <v>461</v>
      </c>
    </row>
    <row r="4" spans="2:9" ht="92.25" customHeight="1" x14ac:dyDescent="0.25">
      <c r="B4" s="375" t="s">
        <v>567</v>
      </c>
      <c r="C4" s="375"/>
      <c r="D4" s="375"/>
      <c r="E4" s="375"/>
      <c r="F4" s="375"/>
      <c r="G4" s="375"/>
      <c r="H4" s="375"/>
      <c r="I4" s="375"/>
    </row>
    <row r="5" spans="2:9" ht="63" customHeight="1" x14ac:dyDescent="0.25">
      <c r="B5" s="375" t="s">
        <v>568</v>
      </c>
      <c r="C5" s="375"/>
      <c r="D5" s="375"/>
      <c r="E5" s="375"/>
      <c r="F5" s="375"/>
      <c r="G5" s="375"/>
      <c r="H5" s="375"/>
      <c r="I5" s="375"/>
    </row>
    <row r="6" spans="2:9" ht="47.25" customHeight="1" x14ac:dyDescent="0.25">
      <c r="B6" s="375" t="s">
        <v>569</v>
      </c>
      <c r="C6" s="375"/>
      <c r="D6" s="375"/>
      <c r="E6" s="375"/>
      <c r="F6" s="375"/>
      <c r="G6" s="375"/>
      <c r="H6" s="375"/>
      <c r="I6" s="375"/>
    </row>
    <row r="7" spans="2:9" ht="51.75" customHeight="1" x14ac:dyDescent="0.25">
      <c r="B7" s="375" t="s">
        <v>570</v>
      </c>
      <c r="C7" s="375"/>
      <c r="D7" s="375"/>
      <c r="E7" s="375"/>
      <c r="F7" s="375"/>
      <c r="G7" s="375"/>
      <c r="H7" s="375"/>
      <c r="I7" s="375"/>
    </row>
    <row r="8" spans="2:9" ht="31.5" customHeight="1" x14ac:dyDescent="0.25">
      <c r="B8" s="375" t="s">
        <v>571</v>
      </c>
      <c r="C8" s="375"/>
      <c r="D8" s="375"/>
      <c r="E8" s="375"/>
      <c r="F8" s="375"/>
      <c r="G8" s="375"/>
      <c r="H8" s="375"/>
      <c r="I8" s="375"/>
    </row>
    <row r="9" spans="2:9" ht="15.75" x14ac:dyDescent="0.25">
      <c r="B9" s="375" t="s">
        <v>572</v>
      </c>
      <c r="C9" s="375"/>
      <c r="D9" s="375"/>
      <c r="E9" s="375"/>
      <c r="F9" s="375"/>
      <c r="G9" s="375"/>
      <c r="H9" s="375"/>
      <c r="I9" s="375"/>
    </row>
    <row r="10" spans="2:9" ht="30" customHeight="1" x14ac:dyDescent="0.25">
      <c r="B10" s="375" t="s">
        <v>573</v>
      </c>
      <c r="C10" s="375"/>
      <c r="D10" s="375"/>
      <c r="E10" s="375"/>
      <c r="F10" s="375"/>
      <c r="G10" s="375"/>
      <c r="H10" s="375"/>
      <c r="I10" s="375"/>
    </row>
    <row r="11" spans="2:9" ht="15.75" x14ac:dyDescent="0.25">
      <c r="B11" s="375" t="s">
        <v>574</v>
      </c>
      <c r="C11" s="375"/>
      <c r="D11" s="375"/>
      <c r="E11" s="375"/>
      <c r="F11" s="375"/>
      <c r="G11" s="375"/>
      <c r="H11" s="375"/>
      <c r="I11" s="375"/>
    </row>
    <row r="12" spans="2:9" ht="15.75" x14ac:dyDescent="0.25">
      <c r="B12" s="375" t="s">
        <v>575</v>
      </c>
      <c r="C12" s="375"/>
      <c r="D12" s="375"/>
      <c r="E12" s="375"/>
      <c r="F12" s="375"/>
      <c r="G12" s="375"/>
      <c r="H12" s="375"/>
      <c r="I12" s="375"/>
    </row>
    <row r="13" spans="2:9" ht="15.75" x14ac:dyDescent="0.25">
      <c r="B13" s="376" t="s">
        <v>462</v>
      </c>
      <c r="C13" s="376"/>
      <c r="D13" s="376"/>
      <c r="E13" s="376"/>
      <c r="F13" s="376"/>
      <c r="G13" s="376"/>
      <c r="H13" s="376"/>
      <c r="I13" s="376"/>
    </row>
    <row r="14" spans="2:9" ht="48" customHeight="1" x14ac:dyDescent="0.25">
      <c r="B14" s="375" t="s">
        <v>566</v>
      </c>
      <c r="C14" s="375"/>
      <c r="D14" s="375"/>
      <c r="E14" s="375"/>
      <c r="F14" s="375"/>
      <c r="G14" s="375"/>
      <c r="H14" s="375"/>
      <c r="I14" s="375"/>
    </row>
    <row r="15" spans="2:9" ht="15.75" x14ac:dyDescent="0.25">
      <c r="B15" s="108" t="s">
        <v>476</v>
      </c>
    </row>
    <row r="16" spans="2:9" ht="15.75" x14ac:dyDescent="0.25">
      <c r="B16" s="1" t="s">
        <v>576</v>
      </c>
      <c r="C16" s="108"/>
    </row>
    <row r="17" spans="2:9" ht="129" customHeight="1" x14ac:dyDescent="0.25">
      <c r="B17" s="375" t="s">
        <v>577</v>
      </c>
      <c r="C17" s="375"/>
      <c r="D17" s="375"/>
      <c r="E17" s="375"/>
      <c r="F17" s="375"/>
      <c r="G17" s="375"/>
      <c r="H17" s="375"/>
      <c r="I17" s="375"/>
    </row>
    <row r="18" spans="2:9" ht="129.75" customHeight="1" x14ac:dyDescent="0.25">
      <c r="B18" s="375" t="s">
        <v>578</v>
      </c>
      <c r="C18" s="375"/>
      <c r="D18" s="375"/>
      <c r="E18" s="375"/>
      <c r="F18" s="375"/>
      <c r="G18" s="375"/>
      <c r="H18" s="375"/>
      <c r="I18" s="375"/>
    </row>
    <row r="19" spans="2:9" ht="124.5" customHeight="1" x14ac:dyDescent="0.25">
      <c r="B19" s="375" t="s">
        <v>579</v>
      </c>
      <c r="C19" s="375"/>
      <c r="D19" s="375"/>
      <c r="E19" s="375"/>
      <c r="F19" s="375"/>
      <c r="G19" s="375"/>
      <c r="H19" s="375"/>
      <c r="I19" s="375"/>
    </row>
    <row r="20" spans="2:9" ht="97.5" customHeight="1" x14ac:dyDescent="0.25">
      <c r="B20" s="375" t="s">
        <v>580</v>
      </c>
      <c r="C20" s="375"/>
      <c r="D20" s="375"/>
      <c r="E20" s="375"/>
      <c r="F20" s="375"/>
      <c r="G20" s="375"/>
      <c r="H20" s="375"/>
      <c r="I20" s="375"/>
    </row>
    <row r="21" spans="2:9" ht="92.25" customHeight="1" x14ac:dyDescent="0.25">
      <c r="B21" s="375" t="s">
        <v>581</v>
      </c>
      <c r="C21" s="375"/>
      <c r="D21" s="375"/>
      <c r="E21" s="375"/>
      <c r="F21" s="375"/>
      <c r="G21" s="375"/>
      <c r="H21" s="375"/>
      <c r="I21" s="375"/>
    </row>
    <row r="22" spans="2:9" ht="93" customHeight="1" x14ac:dyDescent="0.25">
      <c r="B22" s="375" t="s">
        <v>582</v>
      </c>
      <c r="C22" s="375"/>
      <c r="D22" s="375"/>
      <c r="E22" s="375"/>
      <c r="F22" s="375"/>
      <c r="G22" s="375"/>
      <c r="H22" s="375"/>
      <c r="I22" s="375"/>
    </row>
    <row r="23" spans="2:9" ht="77.25" customHeight="1" x14ac:dyDescent="0.25">
      <c r="B23" s="375" t="s">
        <v>583</v>
      </c>
      <c r="C23" s="375"/>
      <c r="D23" s="375"/>
      <c r="E23" s="375"/>
      <c r="F23" s="375"/>
      <c r="G23" s="375"/>
      <c r="H23" s="375"/>
      <c r="I23" s="375"/>
    </row>
    <row r="24" spans="2:9" ht="159.75" customHeight="1" x14ac:dyDescent="0.25">
      <c r="B24" s="375" t="s">
        <v>584</v>
      </c>
      <c r="C24" s="375"/>
      <c r="D24" s="375"/>
      <c r="E24" s="375"/>
      <c r="F24" s="375"/>
      <c r="G24" s="375"/>
      <c r="H24" s="375"/>
      <c r="I24" s="375"/>
    </row>
    <row r="25" spans="2:9" ht="96" customHeight="1" x14ac:dyDescent="0.25">
      <c r="B25" s="375" t="s">
        <v>585</v>
      </c>
      <c r="C25" s="375"/>
      <c r="D25" s="375"/>
      <c r="E25" s="375"/>
      <c r="F25" s="375"/>
      <c r="G25" s="375"/>
      <c r="H25" s="375"/>
      <c r="I25" s="375"/>
    </row>
    <row r="26" spans="2:9" ht="157.5" customHeight="1" x14ac:dyDescent="0.25">
      <c r="B26" s="375" t="s">
        <v>586</v>
      </c>
      <c r="C26" s="375"/>
      <c r="D26" s="375"/>
      <c r="E26" s="375"/>
      <c r="F26" s="375"/>
      <c r="G26" s="375"/>
      <c r="H26" s="375"/>
      <c r="I26" s="375"/>
    </row>
    <row r="27" spans="2:9" ht="15.75" x14ac:dyDescent="0.25">
      <c r="B27" s="1" t="s">
        <v>587</v>
      </c>
    </row>
    <row r="28" spans="2:9" ht="96" customHeight="1" x14ac:dyDescent="0.25">
      <c r="B28" s="375" t="s">
        <v>588</v>
      </c>
      <c r="C28" s="375"/>
      <c r="D28" s="375"/>
      <c r="E28" s="375"/>
      <c r="F28" s="375"/>
      <c r="G28" s="375"/>
      <c r="H28" s="375"/>
      <c r="I28" s="375"/>
    </row>
    <row r="29" spans="2:9" ht="154.5" customHeight="1" x14ac:dyDescent="0.25">
      <c r="B29" s="375" t="s">
        <v>589</v>
      </c>
      <c r="C29" s="375"/>
      <c r="D29" s="375"/>
      <c r="E29" s="375"/>
      <c r="F29" s="375"/>
      <c r="G29" s="375"/>
      <c r="H29" s="375"/>
      <c r="I29" s="375"/>
    </row>
    <row r="30" spans="2:9" ht="126" customHeight="1" x14ac:dyDescent="0.25">
      <c r="B30" s="375" t="s">
        <v>590</v>
      </c>
      <c r="C30" s="375"/>
      <c r="D30" s="375"/>
      <c r="E30" s="375"/>
      <c r="F30" s="375"/>
      <c r="G30" s="375"/>
      <c r="H30" s="375"/>
      <c r="I30" s="375"/>
    </row>
    <row r="31" spans="2:9" ht="96" customHeight="1" x14ac:dyDescent="0.25">
      <c r="B31" s="375" t="s">
        <v>591</v>
      </c>
      <c r="C31" s="375"/>
      <c r="D31" s="375"/>
      <c r="E31" s="375"/>
      <c r="F31" s="375"/>
      <c r="G31" s="375"/>
      <c r="H31" s="375"/>
      <c r="I31" s="375"/>
    </row>
    <row r="32" spans="2:9" ht="63" customHeight="1" x14ac:dyDescent="0.25">
      <c r="B32" s="375" t="s">
        <v>592</v>
      </c>
      <c r="C32" s="375"/>
      <c r="D32" s="375"/>
      <c r="E32" s="375"/>
      <c r="F32" s="375"/>
      <c r="G32" s="375"/>
      <c r="H32" s="375"/>
      <c r="I32" s="375"/>
    </row>
    <row r="33" spans="2:9" ht="158.25" customHeight="1" x14ac:dyDescent="0.25">
      <c r="B33" s="375" t="s">
        <v>593</v>
      </c>
      <c r="C33" s="375"/>
      <c r="D33" s="375"/>
      <c r="E33" s="375"/>
      <c r="F33" s="375"/>
      <c r="G33" s="375"/>
      <c r="H33" s="375"/>
      <c r="I33" s="375"/>
    </row>
    <row r="34" spans="2:9" ht="125.25" customHeight="1" x14ac:dyDescent="0.25">
      <c r="B34" s="375" t="s">
        <v>594</v>
      </c>
      <c r="C34" s="375"/>
      <c r="D34" s="375"/>
      <c r="E34" s="375"/>
      <c r="F34" s="375"/>
      <c r="G34" s="375"/>
      <c r="H34" s="375"/>
      <c r="I34" s="375"/>
    </row>
    <row r="35" spans="2:9" ht="140.25" customHeight="1" x14ac:dyDescent="0.25">
      <c r="B35" s="375" t="s">
        <v>595</v>
      </c>
      <c r="C35" s="375"/>
      <c r="D35" s="375"/>
      <c r="E35" s="375"/>
      <c r="F35" s="375"/>
      <c r="G35" s="375"/>
      <c r="H35" s="375"/>
      <c r="I35" s="375"/>
    </row>
    <row r="36" spans="2:9" ht="111" customHeight="1" x14ac:dyDescent="0.25">
      <c r="B36" s="375" t="s">
        <v>596</v>
      </c>
      <c r="C36" s="375"/>
      <c r="D36" s="375"/>
      <c r="E36" s="375"/>
      <c r="F36" s="375"/>
      <c r="G36" s="375"/>
      <c r="H36" s="375"/>
      <c r="I36" s="375"/>
    </row>
    <row r="37" spans="2:9" ht="48.75" customHeight="1" x14ac:dyDescent="0.25">
      <c r="B37" s="375" t="s">
        <v>597</v>
      </c>
      <c r="C37" s="375"/>
      <c r="D37" s="375"/>
      <c r="E37" s="375"/>
      <c r="F37" s="375"/>
      <c r="G37" s="375"/>
      <c r="H37" s="375"/>
      <c r="I37" s="375"/>
    </row>
    <row r="38" spans="2:9" ht="63" customHeight="1" x14ac:dyDescent="0.25">
      <c r="B38" s="375" t="s">
        <v>598</v>
      </c>
      <c r="C38" s="375"/>
      <c r="D38" s="375"/>
      <c r="E38" s="375"/>
      <c r="F38" s="375"/>
      <c r="G38" s="375"/>
      <c r="H38" s="375"/>
      <c r="I38" s="375"/>
    </row>
    <row r="39" spans="2:9" ht="15.75" x14ac:dyDescent="0.25">
      <c r="B39" s="108" t="s">
        <v>542</v>
      </c>
    </row>
    <row r="40" spans="2:9" ht="15.75" x14ac:dyDescent="0.25">
      <c r="B40" s="1" t="s">
        <v>576</v>
      </c>
    </row>
    <row r="41" spans="2:9" ht="64.5" customHeight="1" x14ac:dyDescent="0.25">
      <c r="B41" s="375" t="s">
        <v>599</v>
      </c>
      <c r="C41" s="375"/>
      <c r="D41" s="375"/>
      <c r="E41" s="375"/>
      <c r="F41" s="375"/>
      <c r="G41" s="375"/>
      <c r="H41" s="375"/>
      <c r="I41" s="375"/>
    </row>
    <row r="42" spans="2:9" ht="80.25" customHeight="1" x14ac:dyDescent="0.25">
      <c r="B42" s="375" t="s">
        <v>600</v>
      </c>
      <c r="C42" s="375"/>
      <c r="D42" s="375"/>
      <c r="E42" s="375"/>
      <c r="F42" s="375"/>
      <c r="G42" s="375"/>
      <c r="H42" s="375"/>
      <c r="I42" s="375"/>
    </row>
    <row r="43" spans="2:9" ht="76.5" customHeight="1" x14ac:dyDescent="0.25">
      <c r="B43" s="375" t="s">
        <v>601</v>
      </c>
      <c r="C43" s="375"/>
      <c r="D43" s="375"/>
      <c r="E43" s="375"/>
      <c r="F43" s="375"/>
      <c r="G43" s="375"/>
      <c r="H43" s="375"/>
      <c r="I43" s="375"/>
    </row>
    <row r="44" spans="2:9" ht="79.5" customHeight="1" x14ac:dyDescent="0.25">
      <c r="B44" s="375" t="s">
        <v>602</v>
      </c>
      <c r="C44" s="375"/>
      <c r="D44" s="375"/>
      <c r="E44" s="375"/>
      <c r="F44" s="375"/>
      <c r="G44" s="375"/>
      <c r="H44" s="375"/>
      <c r="I44" s="375"/>
    </row>
    <row r="45" spans="2:9" ht="89.25" customHeight="1" x14ac:dyDescent="0.25">
      <c r="B45" s="375" t="s">
        <v>603</v>
      </c>
      <c r="C45" s="375"/>
      <c r="D45" s="375"/>
      <c r="E45" s="375"/>
      <c r="F45" s="375"/>
      <c r="G45" s="375"/>
      <c r="H45" s="375"/>
      <c r="I45" s="375"/>
    </row>
    <row r="46" spans="2:9" ht="15.75" x14ac:dyDescent="0.25">
      <c r="B46" s="1" t="s">
        <v>587</v>
      </c>
    </row>
    <row r="47" spans="2:9" ht="62.25" customHeight="1" x14ac:dyDescent="0.25">
      <c r="B47" s="375" t="s">
        <v>604</v>
      </c>
      <c r="C47" s="375"/>
      <c r="D47" s="375"/>
      <c r="E47" s="375"/>
      <c r="F47" s="375"/>
      <c r="G47" s="375"/>
      <c r="H47" s="375"/>
      <c r="I47" s="375"/>
    </row>
    <row r="48" spans="2:9" ht="61.5" customHeight="1" x14ac:dyDescent="0.25">
      <c r="B48" s="375" t="s">
        <v>605</v>
      </c>
      <c r="C48" s="375"/>
      <c r="D48" s="375"/>
      <c r="E48" s="375"/>
      <c r="F48" s="375"/>
      <c r="G48" s="375"/>
      <c r="H48" s="375"/>
      <c r="I48" s="375"/>
    </row>
    <row r="49" spans="2:9" ht="60" customHeight="1" x14ac:dyDescent="0.25">
      <c r="B49" s="375" t="s">
        <v>606</v>
      </c>
      <c r="C49" s="375"/>
      <c r="D49" s="375"/>
      <c r="E49" s="375"/>
      <c r="F49" s="375"/>
      <c r="G49" s="375"/>
      <c r="H49" s="375"/>
      <c r="I49" s="375"/>
    </row>
    <row r="50" spans="2:9" ht="15.75" x14ac:dyDescent="0.25">
      <c r="B50" s="376" t="s">
        <v>559</v>
      </c>
      <c r="C50" s="376"/>
      <c r="D50" s="376"/>
      <c r="E50" s="376"/>
      <c r="F50" s="376"/>
      <c r="G50" s="376"/>
      <c r="H50" s="376"/>
      <c r="I50" s="376"/>
    </row>
    <row r="51" spans="2:9" ht="15.75" x14ac:dyDescent="0.25">
      <c r="B51" s="375" t="s">
        <v>576</v>
      </c>
      <c r="C51" s="375"/>
      <c r="D51" s="375"/>
      <c r="E51" s="375"/>
      <c r="F51" s="375"/>
      <c r="G51" s="375"/>
      <c r="H51" s="375"/>
      <c r="I51" s="375"/>
    </row>
    <row r="52" spans="2:9" ht="48" customHeight="1" x14ac:dyDescent="0.25">
      <c r="B52" s="375" t="s">
        <v>607</v>
      </c>
      <c r="C52" s="375"/>
      <c r="D52" s="375"/>
      <c r="E52" s="375"/>
      <c r="F52" s="375"/>
      <c r="G52" s="375"/>
      <c r="H52" s="375"/>
      <c r="I52" s="375"/>
    </row>
    <row r="53" spans="2:9" ht="44.25" customHeight="1" x14ac:dyDescent="0.25">
      <c r="B53" s="375" t="s">
        <v>608</v>
      </c>
      <c r="C53" s="375"/>
      <c r="D53" s="375"/>
      <c r="E53" s="375"/>
      <c r="F53" s="375"/>
      <c r="G53" s="375"/>
      <c r="H53" s="375"/>
      <c r="I53" s="375"/>
    </row>
  </sheetData>
  <mergeCells count="46">
    <mergeCell ref="B13:I13"/>
    <mergeCell ref="B2:I2"/>
    <mergeCell ref="B1:I1"/>
    <mergeCell ref="B4:I4"/>
    <mergeCell ref="B5:I5"/>
    <mergeCell ref="B6:I6"/>
    <mergeCell ref="B7:I7"/>
    <mergeCell ref="B8:I8"/>
    <mergeCell ref="B9:I9"/>
    <mergeCell ref="B10:I10"/>
    <mergeCell ref="B11:I11"/>
    <mergeCell ref="B12:I12"/>
    <mergeCell ref="B14:I14"/>
    <mergeCell ref="B17:I17"/>
    <mergeCell ref="B18:I18"/>
    <mergeCell ref="B19:I19"/>
    <mergeCell ref="B20:I20"/>
    <mergeCell ref="B33:I33"/>
    <mergeCell ref="B21:I21"/>
    <mergeCell ref="B22:I22"/>
    <mergeCell ref="B23:I23"/>
    <mergeCell ref="B24:I24"/>
    <mergeCell ref="B25:I25"/>
    <mergeCell ref="B26:I26"/>
    <mergeCell ref="B28:I28"/>
    <mergeCell ref="B29:I29"/>
    <mergeCell ref="B30:I30"/>
    <mergeCell ref="B31:I31"/>
    <mergeCell ref="B32:I32"/>
    <mergeCell ref="B48:I48"/>
    <mergeCell ref="B34:I34"/>
    <mergeCell ref="B35:I35"/>
    <mergeCell ref="B36:I36"/>
    <mergeCell ref="B37:I37"/>
    <mergeCell ref="B38:I38"/>
    <mergeCell ref="B41:I41"/>
    <mergeCell ref="B42:I42"/>
    <mergeCell ref="B43:I43"/>
    <mergeCell ref="B44:I44"/>
    <mergeCell ref="B45:I45"/>
    <mergeCell ref="B47:I47"/>
    <mergeCell ref="B49:I49"/>
    <mergeCell ref="B50:I50"/>
    <mergeCell ref="B51:I51"/>
    <mergeCell ref="B52:I52"/>
    <mergeCell ref="B53:I5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topLeftCell="A37" zoomScaleNormal="100" workbookViewId="0">
      <selection activeCell="A46" sqref="A46:XFD47"/>
    </sheetView>
  </sheetViews>
  <sheetFormatPr baseColWidth="10" defaultRowHeight="15.75" x14ac:dyDescent="0.25"/>
  <cols>
    <col min="1" max="1" width="2.140625" style="1" customWidth="1"/>
    <col min="2" max="2" width="3.42578125" style="1" customWidth="1"/>
    <col min="3" max="3" width="21.7109375" style="1" customWidth="1"/>
    <col min="4" max="4" width="16.7109375" style="1" customWidth="1"/>
    <col min="5" max="10" width="21.7109375" style="1" customWidth="1"/>
    <col min="11" max="16384" width="11.42578125" style="1"/>
  </cols>
  <sheetData>
    <row r="1" spans="2:10" x14ac:dyDescent="0.25">
      <c r="B1" s="24" t="s">
        <v>124</v>
      </c>
    </row>
    <row r="2" spans="2:10" ht="16.5" thickBot="1" x14ac:dyDescent="0.3">
      <c r="C2" s="216" t="s">
        <v>125</v>
      </c>
      <c r="D2" s="216"/>
      <c r="E2" s="216"/>
      <c r="F2" s="216"/>
      <c r="G2" s="216"/>
      <c r="H2" s="216"/>
      <c r="I2" s="216"/>
      <c r="J2" s="216"/>
    </row>
    <row r="3" spans="2:10" ht="16.5" thickBot="1" x14ac:dyDescent="0.3">
      <c r="B3" s="217" t="s">
        <v>610</v>
      </c>
      <c r="C3" s="218"/>
      <c r="D3" s="218"/>
      <c r="E3" s="218"/>
      <c r="F3" s="218"/>
      <c r="G3" s="218"/>
      <c r="H3" s="218"/>
      <c r="I3" s="218"/>
      <c r="J3" s="219"/>
    </row>
    <row r="4" spans="2:10" ht="16.5" thickBot="1" x14ac:dyDescent="0.3">
      <c r="B4" s="220" t="s">
        <v>125</v>
      </c>
      <c r="C4" s="221"/>
      <c r="D4" s="221"/>
      <c r="E4" s="221"/>
      <c r="F4" s="221"/>
      <c r="G4" s="221"/>
      <c r="H4" s="221"/>
      <c r="I4" s="221"/>
      <c r="J4" s="222"/>
    </row>
    <row r="5" spans="2:10" ht="16.5" thickBot="1" x14ac:dyDescent="0.3">
      <c r="B5" s="220" t="s">
        <v>617</v>
      </c>
      <c r="C5" s="221"/>
      <c r="D5" s="221"/>
      <c r="E5" s="221"/>
      <c r="F5" s="221"/>
      <c r="G5" s="221"/>
      <c r="H5" s="221"/>
      <c r="I5" s="221"/>
      <c r="J5" s="222"/>
    </row>
    <row r="6" spans="2:10" ht="16.5" thickBot="1" x14ac:dyDescent="0.3">
      <c r="B6" s="220" t="s">
        <v>4</v>
      </c>
      <c r="C6" s="221"/>
      <c r="D6" s="221"/>
      <c r="E6" s="221"/>
      <c r="F6" s="221"/>
      <c r="G6" s="221"/>
      <c r="H6" s="221"/>
      <c r="I6" s="221"/>
      <c r="J6" s="222"/>
    </row>
    <row r="7" spans="2:10" ht="30" customHeight="1" x14ac:dyDescent="0.25">
      <c r="B7" s="223" t="s">
        <v>152</v>
      </c>
      <c r="C7" s="224"/>
      <c r="D7" s="3" t="s">
        <v>126</v>
      </c>
      <c r="E7" s="225" t="s">
        <v>127</v>
      </c>
      <c r="F7" s="225" t="s">
        <v>128</v>
      </c>
      <c r="G7" s="225" t="s">
        <v>129</v>
      </c>
      <c r="H7" s="3" t="s">
        <v>130</v>
      </c>
      <c r="I7" s="225" t="s">
        <v>132</v>
      </c>
      <c r="J7" s="225" t="s">
        <v>133</v>
      </c>
    </row>
    <row r="8" spans="2:10" ht="51.75" customHeight="1" thickBot="1" x14ac:dyDescent="0.3">
      <c r="B8" s="201"/>
      <c r="C8" s="203"/>
      <c r="D8" s="4" t="s">
        <v>618</v>
      </c>
      <c r="E8" s="226"/>
      <c r="F8" s="226"/>
      <c r="G8" s="226"/>
      <c r="H8" s="4" t="s">
        <v>131</v>
      </c>
      <c r="I8" s="226"/>
      <c r="J8" s="226"/>
    </row>
    <row r="9" spans="2:10" x14ac:dyDescent="0.25">
      <c r="B9" s="210"/>
      <c r="C9" s="211"/>
      <c r="D9" s="10"/>
      <c r="E9" s="10"/>
      <c r="F9" s="10"/>
      <c r="G9" s="10"/>
      <c r="H9" s="10"/>
      <c r="I9" s="10"/>
      <c r="J9" s="10"/>
    </row>
    <row r="10" spans="2:10" x14ac:dyDescent="0.25">
      <c r="B10" s="212" t="s">
        <v>134</v>
      </c>
      <c r="C10" s="213"/>
      <c r="D10" s="18"/>
      <c r="E10" s="18"/>
      <c r="F10" s="18"/>
      <c r="G10" s="18"/>
      <c r="H10" s="18"/>
      <c r="I10" s="18"/>
      <c r="J10" s="18"/>
    </row>
    <row r="11" spans="2:10" x14ac:dyDescent="0.25">
      <c r="B11" s="212" t="s">
        <v>135</v>
      </c>
      <c r="C11" s="213"/>
      <c r="D11" s="118">
        <f>SUM(D12:D14)</f>
        <v>0</v>
      </c>
      <c r="E11" s="118">
        <f t="shared" ref="E11:J11" si="0">SUM(E12:E14)</f>
        <v>0</v>
      </c>
      <c r="F11" s="118">
        <f t="shared" si="0"/>
        <v>0</v>
      </c>
      <c r="G11" s="118">
        <f t="shared" si="0"/>
        <v>0</v>
      </c>
      <c r="H11" s="118">
        <f t="shared" si="0"/>
        <v>0</v>
      </c>
      <c r="I11" s="118">
        <f t="shared" si="0"/>
        <v>0</v>
      </c>
      <c r="J11" s="118">
        <f t="shared" si="0"/>
        <v>0</v>
      </c>
    </row>
    <row r="12" spans="2:10" ht="31.5" x14ac:dyDescent="0.25">
      <c r="B12" s="22"/>
      <c r="C12" s="11" t="s">
        <v>136</v>
      </c>
      <c r="D12" s="114">
        <v>0</v>
      </c>
      <c r="E12" s="114">
        <v>0</v>
      </c>
      <c r="F12" s="114">
        <v>0</v>
      </c>
      <c r="G12" s="114">
        <v>0</v>
      </c>
      <c r="H12" s="114">
        <v>0</v>
      </c>
      <c r="I12" s="114">
        <v>0</v>
      </c>
      <c r="J12" s="114">
        <v>0</v>
      </c>
    </row>
    <row r="13" spans="2:10" x14ac:dyDescent="0.25">
      <c r="B13" s="23"/>
      <c r="C13" s="11" t="s">
        <v>137</v>
      </c>
      <c r="D13" s="114">
        <v>0</v>
      </c>
      <c r="E13" s="114">
        <v>0</v>
      </c>
      <c r="F13" s="114">
        <v>0</v>
      </c>
      <c r="G13" s="114">
        <v>0</v>
      </c>
      <c r="H13" s="114">
        <v>0</v>
      </c>
      <c r="I13" s="114">
        <v>0</v>
      </c>
      <c r="J13" s="114">
        <v>0</v>
      </c>
    </row>
    <row r="14" spans="2:10" ht="31.5" x14ac:dyDescent="0.25">
      <c r="B14" s="23"/>
      <c r="C14" s="11" t="s">
        <v>138</v>
      </c>
      <c r="D14" s="114">
        <v>0</v>
      </c>
      <c r="E14" s="114">
        <v>0</v>
      </c>
      <c r="F14" s="114">
        <v>0</v>
      </c>
      <c r="G14" s="114">
        <v>0</v>
      </c>
      <c r="H14" s="114">
        <v>0</v>
      </c>
      <c r="I14" s="114">
        <v>0</v>
      </c>
      <c r="J14" s="114">
        <v>0</v>
      </c>
    </row>
    <row r="15" spans="2:10" ht="38.25" customHeight="1" x14ac:dyDescent="0.25">
      <c r="B15" s="214" t="s">
        <v>153</v>
      </c>
      <c r="C15" s="215"/>
      <c r="D15" s="118">
        <f>SUM(D16:D18)</f>
        <v>0</v>
      </c>
      <c r="E15" s="118">
        <f t="shared" ref="E15:J15" si="1">SUM(E16:E18)</f>
        <v>0</v>
      </c>
      <c r="F15" s="118">
        <f t="shared" si="1"/>
        <v>0</v>
      </c>
      <c r="G15" s="118">
        <f t="shared" si="1"/>
        <v>0</v>
      </c>
      <c r="H15" s="118">
        <f t="shared" si="1"/>
        <v>0</v>
      </c>
      <c r="I15" s="118">
        <f t="shared" si="1"/>
        <v>0</v>
      </c>
      <c r="J15" s="118">
        <f t="shared" si="1"/>
        <v>0</v>
      </c>
    </row>
    <row r="16" spans="2:10" ht="31.5" x14ac:dyDescent="0.25">
      <c r="B16" s="22"/>
      <c r="C16" s="11" t="s">
        <v>139</v>
      </c>
      <c r="D16" s="114">
        <v>0</v>
      </c>
      <c r="E16" s="114">
        <v>0</v>
      </c>
      <c r="F16" s="114">
        <v>0</v>
      </c>
      <c r="G16" s="114">
        <v>0</v>
      </c>
      <c r="H16" s="114">
        <v>0</v>
      </c>
      <c r="I16" s="114">
        <v>0</v>
      </c>
      <c r="J16" s="114">
        <v>0</v>
      </c>
    </row>
    <row r="17" spans="2:10" x14ac:dyDescent="0.25">
      <c r="B17" s="23"/>
      <c r="C17" s="11" t="s">
        <v>140</v>
      </c>
      <c r="D17" s="114">
        <v>0</v>
      </c>
      <c r="E17" s="114">
        <v>0</v>
      </c>
      <c r="F17" s="114">
        <v>0</v>
      </c>
      <c r="G17" s="114">
        <v>0</v>
      </c>
      <c r="H17" s="114">
        <v>0</v>
      </c>
      <c r="I17" s="114">
        <v>0</v>
      </c>
      <c r="J17" s="114">
        <v>0</v>
      </c>
    </row>
    <row r="18" spans="2:10" ht="31.5" x14ac:dyDescent="0.25">
      <c r="B18" s="23"/>
      <c r="C18" s="11" t="s">
        <v>141</v>
      </c>
      <c r="D18" s="114">
        <v>0</v>
      </c>
      <c r="E18" s="114">
        <v>0</v>
      </c>
      <c r="F18" s="114">
        <v>0</v>
      </c>
      <c r="G18" s="114">
        <v>0</v>
      </c>
      <c r="H18" s="114">
        <v>0</v>
      </c>
      <c r="I18" s="114">
        <v>0</v>
      </c>
      <c r="J18" s="114">
        <v>0</v>
      </c>
    </row>
    <row r="19" spans="2:10" x14ac:dyDescent="0.25">
      <c r="B19" s="212" t="s">
        <v>142</v>
      </c>
      <c r="C19" s="213"/>
      <c r="D19" s="114">
        <v>4466417.32</v>
      </c>
      <c r="E19" s="119">
        <v>0</v>
      </c>
      <c r="F19" s="119">
        <v>0</v>
      </c>
      <c r="G19" s="119">
        <v>203921</v>
      </c>
      <c r="H19" s="119">
        <f>+D19+E19-F19+G19</f>
        <v>4670338.32</v>
      </c>
      <c r="I19" s="119">
        <v>0</v>
      </c>
      <c r="J19" s="119">
        <v>0</v>
      </c>
    </row>
    <row r="20" spans="2:10" x14ac:dyDescent="0.25">
      <c r="B20" s="23"/>
      <c r="C20" s="11"/>
      <c r="D20" s="114"/>
      <c r="E20" s="114"/>
      <c r="F20" s="114"/>
      <c r="G20" s="114"/>
      <c r="H20" s="114"/>
      <c r="I20" s="114"/>
      <c r="J20" s="114"/>
    </row>
    <row r="21" spans="2:10" ht="16.5" customHeight="1" x14ac:dyDescent="0.25">
      <c r="B21" s="212" t="s">
        <v>143</v>
      </c>
      <c r="C21" s="213"/>
      <c r="D21" s="118"/>
      <c r="E21" s="118"/>
      <c r="F21" s="118"/>
      <c r="G21" s="118"/>
      <c r="H21" s="118"/>
      <c r="I21" s="118"/>
      <c r="J21" s="118"/>
    </row>
    <row r="22" spans="2:10" x14ac:dyDescent="0.25">
      <c r="B22" s="212"/>
      <c r="C22" s="213"/>
      <c r="D22" s="118"/>
      <c r="E22" s="118"/>
      <c r="F22" s="118"/>
      <c r="G22" s="118"/>
      <c r="H22" s="118"/>
      <c r="I22" s="118"/>
      <c r="J22" s="118"/>
    </row>
    <row r="23" spans="2:10" ht="16.5" customHeight="1" x14ac:dyDescent="0.25">
      <c r="B23" s="212" t="s">
        <v>151</v>
      </c>
      <c r="C23" s="213"/>
      <c r="D23" s="118">
        <f>SUM(D24:D26)</f>
        <v>0</v>
      </c>
      <c r="E23" s="118">
        <f t="shared" ref="E23:J23" si="2">SUM(E24:E26)</f>
        <v>0</v>
      </c>
      <c r="F23" s="118">
        <f t="shared" si="2"/>
        <v>0</v>
      </c>
      <c r="G23" s="118">
        <f t="shared" si="2"/>
        <v>0</v>
      </c>
      <c r="H23" s="118">
        <f t="shared" si="2"/>
        <v>0</v>
      </c>
      <c r="I23" s="118">
        <f t="shared" si="2"/>
        <v>0</v>
      </c>
      <c r="J23" s="118">
        <f t="shared" si="2"/>
        <v>0</v>
      </c>
    </row>
    <row r="24" spans="2:10" x14ac:dyDescent="0.25">
      <c r="B24" s="206" t="s">
        <v>144</v>
      </c>
      <c r="C24" s="207"/>
      <c r="D24" s="120">
        <v>0</v>
      </c>
      <c r="E24" s="120">
        <v>0</v>
      </c>
      <c r="F24" s="120">
        <v>0</v>
      </c>
      <c r="G24" s="120">
        <v>0</v>
      </c>
      <c r="H24" s="120">
        <v>0</v>
      </c>
      <c r="I24" s="120">
        <v>0</v>
      </c>
      <c r="J24" s="120">
        <v>0</v>
      </c>
    </row>
    <row r="25" spans="2:10" x14ac:dyDescent="0.25">
      <c r="B25" s="206" t="s">
        <v>145</v>
      </c>
      <c r="C25" s="207"/>
      <c r="D25" s="120">
        <v>0</v>
      </c>
      <c r="E25" s="120">
        <v>0</v>
      </c>
      <c r="F25" s="120">
        <v>0</v>
      </c>
      <c r="G25" s="120">
        <v>0</v>
      </c>
      <c r="H25" s="120">
        <v>0</v>
      </c>
      <c r="I25" s="120">
        <v>0</v>
      </c>
      <c r="J25" s="120">
        <v>0</v>
      </c>
    </row>
    <row r="26" spans="2:10" x14ac:dyDescent="0.25">
      <c r="B26" s="206" t="s">
        <v>146</v>
      </c>
      <c r="C26" s="207"/>
      <c r="D26" s="120">
        <v>0</v>
      </c>
      <c r="E26" s="120">
        <v>0</v>
      </c>
      <c r="F26" s="120">
        <v>0</v>
      </c>
      <c r="G26" s="120">
        <v>0</v>
      </c>
      <c r="H26" s="120">
        <v>0</v>
      </c>
      <c r="I26" s="120">
        <v>0</v>
      </c>
      <c r="J26" s="120">
        <v>0</v>
      </c>
    </row>
    <row r="27" spans="2:10" x14ac:dyDescent="0.25">
      <c r="B27" s="208"/>
      <c r="C27" s="209"/>
      <c r="D27" s="121"/>
      <c r="E27" s="121"/>
      <c r="F27" s="121"/>
      <c r="G27" s="121"/>
      <c r="H27" s="121"/>
      <c r="I27" s="121"/>
      <c r="J27" s="121"/>
    </row>
    <row r="28" spans="2:10" ht="16.5" customHeight="1" x14ac:dyDescent="0.25">
      <c r="B28" s="212" t="s">
        <v>147</v>
      </c>
      <c r="C28" s="213"/>
      <c r="D28" s="121">
        <f>SUM(D29:D31)</f>
        <v>0</v>
      </c>
      <c r="E28" s="121">
        <f t="shared" ref="E28:J28" si="3">SUM(E29:E31)</f>
        <v>0</v>
      </c>
      <c r="F28" s="121">
        <f t="shared" si="3"/>
        <v>0</v>
      </c>
      <c r="G28" s="121">
        <f t="shared" si="3"/>
        <v>0</v>
      </c>
      <c r="H28" s="121">
        <f t="shared" si="3"/>
        <v>0</v>
      </c>
      <c r="I28" s="121">
        <f t="shared" si="3"/>
        <v>0</v>
      </c>
      <c r="J28" s="121">
        <f t="shared" si="3"/>
        <v>0</v>
      </c>
    </row>
    <row r="29" spans="2:10" ht="31.5" customHeight="1" x14ac:dyDescent="0.25">
      <c r="B29" s="230" t="s">
        <v>148</v>
      </c>
      <c r="C29" s="231"/>
      <c r="D29" s="120">
        <v>0</v>
      </c>
      <c r="E29" s="120">
        <v>0</v>
      </c>
      <c r="F29" s="120">
        <v>0</v>
      </c>
      <c r="G29" s="120">
        <v>0</v>
      </c>
      <c r="H29" s="120">
        <v>0</v>
      </c>
      <c r="I29" s="120">
        <v>0</v>
      </c>
      <c r="J29" s="120">
        <v>0</v>
      </c>
    </row>
    <row r="30" spans="2:10" ht="33" customHeight="1" x14ac:dyDescent="0.25">
      <c r="B30" s="230" t="s">
        <v>149</v>
      </c>
      <c r="C30" s="231"/>
      <c r="D30" s="120">
        <v>0</v>
      </c>
      <c r="E30" s="120">
        <v>0</v>
      </c>
      <c r="F30" s="120">
        <v>0</v>
      </c>
      <c r="G30" s="120">
        <v>0</v>
      </c>
      <c r="H30" s="120">
        <v>0</v>
      </c>
      <c r="I30" s="120">
        <v>0</v>
      </c>
      <c r="J30" s="120">
        <v>0</v>
      </c>
    </row>
    <row r="31" spans="2:10" ht="31.5" customHeight="1" x14ac:dyDescent="0.25">
      <c r="B31" s="230" t="s">
        <v>150</v>
      </c>
      <c r="C31" s="231"/>
      <c r="D31" s="120">
        <v>0</v>
      </c>
      <c r="E31" s="120">
        <v>0</v>
      </c>
      <c r="F31" s="120">
        <v>0</v>
      </c>
      <c r="G31" s="120">
        <v>0</v>
      </c>
      <c r="H31" s="120">
        <v>0</v>
      </c>
      <c r="I31" s="120">
        <v>0</v>
      </c>
      <c r="J31" s="120">
        <v>0</v>
      </c>
    </row>
    <row r="32" spans="2:10" ht="16.5" thickBot="1" x14ac:dyDescent="0.3">
      <c r="B32" s="232"/>
      <c r="C32" s="233"/>
      <c r="D32" s="122"/>
      <c r="E32" s="122"/>
      <c r="F32" s="122"/>
      <c r="G32" s="122"/>
      <c r="H32" s="122"/>
      <c r="I32" s="122"/>
      <c r="J32" s="122"/>
    </row>
    <row r="34" spans="2:10" ht="49.5" customHeight="1" x14ac:dyDescent="0.25">
      <c r="B34" s="30">
        <v>1</v>
      </c>
      <c r="C34" s="228" t="s">
        <v>154</v>
      </c>
      <c r="D34" s="228"/>
      <c r="E34" s="228"/>
      <c r="F34" s="228"/>
      <c r="G34" s="228"/>
      <c r="H34" s="228"/>
      <c r="I34" s="228"/>
      <c r="J34" s="228"/>
    </row>
    <row r="35" spans="2:10" x14ac:dyDescent="0.25">
      <c r="B35" s="30">
        <v>2</v>
      </c>
      <c r="C35" s="229" t="s">
        <v>155</v>
      </c>
      <c r="D35" s="229"/>
      <c r="E35" s="229"/>
      <c r="F35" s="229"/>
      <c r="G35" s="229"/>
      <c r="H35" s="229"/>
      <c r="I35" s="229"/>
      <c r="J35" s="229"/>
    </row>
    <row r="36" spans="2:10" ht="16.5" thickBot="1" x14ac:dyDescent="0.3">
      <c r="B36" s="30"/>
      <c r="C36" s="31"/>
      <c r="D36" s="31"/>
      <c r="E36" s="31"/>
      <c r="F36" s="31"/>
      <c r="G36" s="31"/>
      <c r="H36" s="31"/>
      <c r="I36" s="31"/>
      <c r="J36" s="31"/>
    </row>
    <row r="37" spans="2:10" ht="15.75" customHeight="1" x14ac:dyDescent="0.25">
      <c r="C37" s="225" t="s">
        <v>156</v>
      </c>
      <c r="D37" s="27" t="s">
        <v>157</v>
      </c>
      <c r="E37" s="27" t="s">
        <v>159</v>
      </c>
      <c r="F37" s="27" t="s">
        <v>162</v>
      </c>
      <c r="G37" s="32" t="s">
        <v>164</v>
      </c>
      <c r="H37" s="27" t="s">
        <v>165</v>
      </c>
    </row>
    <row r="38" spans="2:10" x14ac:dyDescent="0.25">
      <c r="C38" s="227"/>
      <c r="D38" s="3" t="s">
        <v>158</v>
      </c>
      <c r="E38" s="3" t="s">
        <v>160</v>
      </c>
      <c r="F38" s="3" t="s">
        <v>163</v>
      </c>
      <c r="G38" s="33"/>
      <c r="H38" s="3" t="s">
        <v>166</v>
      </c>
    </row>
    <row r="39" spans="2:10" ht="16.5" thickBot="1" x14ac:dyDescent="0.3">
      <c r="C39" s="226"/>
      <c r="D39" s="28"/>
      <c r="E39" s="4" t="s">
        <v>161</v>
      </c>
      <c r="F39" s="28"/>
      <c r="G39" s="34"/>
      <c r="H39" s="28"/>
    </row>
    <row r="40" spans="2:10" ht="47.25" x14ac:dyDescent="0.25">
      <c r="C40" s="29" t="s">
        <v>167</v>
      </c>
      <c r="D40" s="11">
        <v>0</v>
      </c>
      <c r="E40" s="112">
        <v>0</v>
      </c>
      <c r="F40" s="112">
        <v>0</v>
      </c>
      <c r="G40" s="112">
        <v>0</v>
      </c>
      <c r="H40" s="112">
        <v>0</v>
      </c>
    </row>
    <row r="41" spans="2:10" x14ac:dyDescent="0.25">
      <c r="C41" s="13" t="s">
        <v>168</v>
      </c>
      <c r="D41" s="11">
        <v>0</v>
      </c>
      <c r="E41" s="112">
        <v>0</v>
      </c>
      <c r="F41" s="112">
        <v>0</v>
      </c>
      <c r="G41" s="112">
        <v>0</v>
      </c>
      <c r="H41" s="112">
        <v>0</v>
      </c>
    </row>
    <row r="42" spans="2:10" x14ac:dyDescent="0.25">
      <c r="C42" s="13" t="s">
        <v>169</v>
      </c>
      <c r="D42" s="11">
        <v>0</v>
      </c>
      <c r="E42" s="112">
        <v>0</v>
      </c>
      <c r="F42" s="112">
        <v>0</v>
      </c>
      <c r="G42" s="112">
        <v>0</v>
      </c>
      <c r="H42" s="112">
        <v>0</v>
      </c>
    </row>
    <row r="43" spans="2:10" ht="16.5" thickBot="1" x14ac:dyDescent="0.3">
      <c r="C43" s="19" t="s">
        <v>170</v>
      </c>
      <c r="D43" s="14">
        <v>0</v>
      </c>
      <c r="E43" s="14">
        <v>0</v>
      </c>
      <c r="F43" s="14">
        <v>0</v>
      </c>
      <c r="G43" s="14">
        <v>0</v>
      </c>
      <c r="H43" s="14">
        <v>0</v>
      </c>
    </row>
    <row r="44" spans="2:10" x14ac:dyDescent="0.25">
      <c r="C44" s="113" t="s">
        <v>622</v>
      </c>
    </row>
    <row r="51" ht="15" customHeight="1" x14ac:dyDescent="0.25"/>
  </sheetData>
  <mergeCells count="31">
    <mergeCell ref="C37:C39"/>
    <mergeCell ref="C34:J34"/>
    <mergeCell ref="C35:J35"/>
    <mergeCell ref="B28:C28"/>
    <mergeCell ref="B29:C29"/>
    <mergeCell ref="B30:C30"/>
    <mergeCell ref="B31:C31"/>
    <mergeCell ref="B32:C32"/>
    <mergeCell ref="C2:J2"/>
    <mergeCell ref="B22:C22"/>
    <mergeCell ref="B23:C23"/>
    <mergeCell ref="B24:C24"/>
    <mergeCell ref="B25:C25"/>
    <mergeCell ref="B3:J3"/>
    <mergeCell ref="B4:J4"/>
    <mergeCell ref="B5:J5"/>
    <mergeCell ref="B6:J6"/>
    <mergeCell ref="B7:C8"/>
    <mergeCell ref="E7:E8"/>
    <mergeCell ref="F7:F8"/>
    <mergeCell ref="G7:G8"/>
    <mergeCell ref="I7:I8"/>
    <mergeCell ref="J7:J8"/>
    <mergeCell ref="B26:C26"/>
    <mergeCell ref="B27:C27"/>
    <mergeCell ref="B9:C9"/>
    <mergeCell ref="B10:C10"/>
    <mergeCell ref="B11:C11"/>
    <mergeCell ref="B15:C15"/>
    <mergeCell ref="B19:C19"/>
    <mergeCell ref="B21:C21"/>
  </mergeCells>
  <printOptions horizontalCentered="1"/>
  <pageMargins left="0.39370078740157483" right="0.19685039370078741" top="0.43307086614173229" bottom="0.39370078740157483" header="0.31496062992125984" footer="0.31496062992125984"/>
  <pageSetup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4"/>
  <sheetViews>
    <sheetView showGridLines="0" workbookViewId="0">
      <selection activeCell="B2" sqref="B2"/>
    </sheetView>
  </sheetViews>
  <sheetFormatPr baseColWidth="10" defaultRowHeight="15.75" x14ac:dyDescent="0.25"/>
  <cols>
    <col min="1" max="1" width="1.85546875" style="1" customWidth="1"/>
    <col min="2" max="2" width="33.42578125" style="1" customWidth="1"/>
    <col min="3" max="12" width="16.7109375" style="1" customWidth="1"/>
    <col min="13" max="16384" width="11.42578125" style="1"/>
  </cols>
  <sheetData>
    <row r="2" spans="2:12" x14ac:dyDescent="0.25">
      <c r="B2" s="2" t="s">
        <v>171</v>
      </c>
      <c r="C2" s="204" t="s">
        <v>172</v>
      </c>
      <c r="D2" s="204"/>
      <c r="E2" s="204"/>
      <c r="F2" s="204"/>
      <c r="G2" s="204"/>
      <c r="H2" s="204"/>
      <c r="I2" s="204"/>
      <c r="J2" s="204"/>
      <c r="K2" s="204"/>
      <c r="L2" s="204"/>
    </row>
    <row r="3" spans="2:12" ht="16.5" thickBot="1" x14ac:dyDescent="0.3">
      <c r="B3" s="2"/>
    </row>
    <row r="4" spans="2:12" ht="16.5" thickBot="1" x14ac:dyDescent="0.3">
      <c r="B4" s="217" t="s">
        <v>610</v>
      </c>
      <c r="C4" s="218"/>
      <c r="D4" s="218"/>
      <c r="E4" s="218"/>
      <c r="F4" s="218"/>
      <c r="G4" s="218"/>
      <c r="H4" s="218"/>
      <c r="I4" s="218"/>
      <c r="J4" s="218"/>
      <c r="K4" s="218"/>
      <c r="L4" s="219"/>
    </row>
    <row r="5" spans="2:12" ht="16.5" thickBot="1" x14ac:dyDescent="0.3">
      <c r="B5" s="220" t="s">
        <v>173</v>
      </c>
      <c r="C5" s="221"/>
      <c r="D5" s="221"/>
      <c r="E5" s="221"/>
      <c r="F5" s="221"/>
      <c r="G5" s="221"/>
      <c r="H5" s="221"/>
      <c r="I5" s="221"/>
      <c r="J5" s="221"/>
      <c r="K5" s="221"/>
      <c r="L5" s="222"/>
    </row>
    <row r="6" spans="2:12" ht="16.5" thickBot="1" x14ac:dyDescent="0.3">
      <c r="B6" s="220" t="s">
        <v>617</v>
      </c>
      <c r="C6" s="221"/>
      <c r="D6" s="221"/>
      <c r="E6" s="221"/>
      <c r="F6" s="221"/>
      <c r="G6" s="221"/>
      <c r="H6" s="221"/>
      <c r="I6" s="221"/>
      <c r="J6" s="221"/>
      <c r="K6" s="221"/>
      <c r="L6" s="222"/>
    </row>
    <row r="7" spans="2:12" ht="16.5" thickBot="1" x14ac:dyDescent="0.3">
      <c r="B7" s="220" t="s">
        <v>4</v>
      </c>
      <c r="C7" s="221"/>
      <c r="D7" s="221"/>
      <c r="E7" s="221"/>
      <c r="F7" s="221"/>
      <c r="G7" s="221"/>
      <c r="H7" s="221"/>
      <c r="I7" s="221"/>
      <c r="J7" s="221"/>
      <c r="K7" s="221"/>
      <c r="L7" s="222"/>
    </row>
    <row r="8" spans="2:12" ht="111" thickBot="1" x14ac:dyDescent="0.3">
      <c r="B8" s="34" t="s">
        <v>174</v>
      </c>
      <c r="C8" s="4" t="s">
        <v>175</v>
      </c>
      <c r="D8" s="4" t="s">
        <v>176</v>
      </c>
      <c r="E8" s="4" t="s">
        <v>177</v>
      </c>
      <c r="F8" s="4" t="s">
        <v>178</v>
      </c>
      <c r="G8" s="4" t="s">
        <v>179</v>
      </c>
      <c r="H8" s="4" t="s">
        <v>180</v>
      </c>
      <c r="I8" s="4" t="s">
        <v>181</v>
      </c>
      <c r="J8" s="4" t="s">
        <v>619</v>
      </c>
      <c r="K8" s="4" t="s">
        <v>620</v>
      </c>
      <c r="L8" s="4" t="s">
        <v>621</v>
      </c>
    </row>
    <row r="9" spans="2:12" x14ac:dyDescent="0.25">
      <c r="B9" s="9"/>
      <c r="C9" s="18"/>
      <c r="D9" s="18"/>
      <c r="E9" s="18"/>
      <c r="F9" s="18"/>
      <c r="G9" s="18"/>
      <c r="H9" s="18"/>
      <c r="I9" s="18"/>
      <c r="J9" s="18"/>
      <c r="K9" s="18"/>
      <c r="L9" s="18"/>
    </row>
    <row r="10" spans="2:12" ht="31.5" x14ac:dyDescent="0.25">
      <c r="B10" s="29" t="s">
        <v>182</v>
      </c>
      <c r="C10" s="10"/>
      <c r="D10" s="10"/>
      <c r="E10" s="10"/>
      <c r="F10" s="10">
        <v>0</v>
      </c>
      <c r="G10" s="10"/>
      <c r="H10" s="111">
        <v>0</v>
      </c>
      <c r="I10" s="111">
        <v>0</v>
      </c>
      <c r="J10" s="111">
        <v>0</v>
      </c>
      <c r="K10" s="111">
        <v>0</v>
      </c>
      <c r="L10" s="111">
        <v>0</v>
      </c>
    </row>
    <row r="11" spans="2:12" x14ac:dyDescent="0.25">
      <c r="B11" s="35" t="s">
        <v>183</v>
      </c>
      <c r="C11" s="10"/>
      <c r="D11" s="10"/>
      <c r="E11" s="10"/>
      <c r="F11" s="10">
        <v>0</v>
      </c>
      <c r="G11" s="10"/>
      <c r="H11" s="111">
        <v>0</v>
      </c>
      <c r="I11" s="111">
        <v>0</v>
      </c>
      <c r="J11" s="111">
        <v>0</v>
      </c>
      <c r="K11" s="111">
        <v>0</v>
      </c>
      <c r="L11" s="111">
        <v>0</v>
      </c>
    </row>
    <row r="12" spans="2:12" x14ac:dyDescent="0.25">
      <c r="B12" s="35" t="s">
        <v>184</v>
      </c>
      <c r="C12" s="10"/>
      <c r="D12" s="10"/>
      <c r="E12" s="10"/>
      <c r="F12" s="10">
        <v>0</v>
      </c>
      <c r="G12" s="10"/>
      <c r="H12" s="111">
        <v>0</v>
      </c>
      <c r="I12" s="111">
        <v>0</v>
      </c>
      <c r="J12" s="111">
        <v>0</v>
      </c>
      <c r="K12" s="111">
        <v>0</v>
      </c>
      <c r="L12" s="111">
        <v>0</v>
      </c>
    </row>
    <row r="13" spans="2:12" x14ac:dyDescent="0.25">
      <c r="B13" s="35" t="s">
        <v>185</v>
      </c>
      <c r="C13" s="10"/>
      <c r="D13" s="10"/>
      <c r="E13" s="10"/>
      <c r="F13" s="10">
        <v>0</v>
      </c>
      <c r="G13" s="10"/>
      <c r="H13" s="111">
        <v>0</v>
      </c>
      <c r="I13" s="111">
        <v>0</v>
      </c>
      <c r="J13" s="111">
        <v>0</v>
      </c>
      <c r="K13" s="111">
        <v>0</v>
      </c>
      <c r="L13" s="111">
        <v>0</v>
      </c>
    </row>
    <row r="14" spans="2:12" x14ac:dyDescent="0.25">
      <c r="B14" s="35" t="s">
        <v>186</v>
      </c>
      <c r="C14" s="10"/>
      <c r="D14" s="10"/>
      <c r="E14" s="10"/>
      <c r="F14" s="10">
        <v>0</v>
      </c>
      <c r="G14" s="10"/>
      <c r="H14" s="111">
        <v>0</v>
      </c>
      <c r="I14" s="111">
        <v>0</v>
      </c>
      <c r="J14" s="111">
        <v>0</v>
      </c>
      <c r="K14" s="111">
        <v>0</v>
      </c>
      <c r="L14" s="111">
        <v>0</v>
      </c>
    </row>
    <row r="15" spans="2:12" x14ac:dyDescent="0.25">
      <c r="B15" s="12"/>
      <c r="C15" s="10"/>
      <c r="D15" s="10"/>
      <c r="E15" s="10"/>
      <c r="F15" s="10"/>
      <c r="G15" s="10"/>
      <c r="H15" s="111"/>
      <c r="I15" s="111"/>
      <c r="J15" s="111"/>
      <c r="K15" s="111"/>
      <c r="L15" s="111"/>
    </row>
    <row r="16" spans="2:12" x14ac:dyDescent="0.25">
      <c r="B16" s="29" t="s">
        <v>187</v>
      </c>
      <c r="C16" s="10"/>
      <c r="D16" s="10"/>
      <c r="E16" s="10"/>
      <c r="F16" s="10">
        <v>0</v>
      </c>
      <c r="G16" s="10"/>
      <c r="H16" s="111">
        <v>0</v>
      </c>
      <c r="I16" s="111">
        <v>0</v>
      </c>
      <c r="J16" s="111">
        <v>0</v>
      </c>
      <c r="K16" s="111">
        <v>0</v>
      </c>
      <c r="L16" s="111">
        <v>0</v>
      </c>
    </row>
    <row r="17" spans="2:12" x14ac:dyDescent="0.25">
      <c r="B17" s="35" t="s">
        <v>188</v>
      </c>
      <c r="C17" s="10"/>
      <c r="D17" s="10"/>
      <c r="E17" s="10"/>
      <c r="F17" s="10">
        <v>0</v>
      </c>
      <c r="G17" s="10"/>
      <c r="H17" s="111">
        <v>0</v>
      </c>
      <c r="I17" s="111">
        <v>0</v>
      </c>
      <c r="J17" s="111">
        <v>0</v>
      </c>
      <c r="K17" s="111">
        <v>0</v>
      </c>
      <c r="L17" s="111">
        <v>0</v>
      </c>
    </row>
    <row r="18" spans="2:12" x14ac:dyDescent="0.25">
      <c r="B18" s="35" t="s">
        <v>189</v>
      </c>
      <c r="C18" s="10"/>
      <c r="D18" s="10"/>
      <c r="E18" s="10"/>
      <c r="F18" s="10">
        <v>0</v>
      </c>
      <c r="G18" s="10"/>
      <c r="H18" s="111">
        <v>0</v>
      </c>
      <c r="I18" s="111">
        <v>0</v>
      </c>
      <c r="J18" s="111">
        <v>0</v>
      </c>
      <c r="K18" s="111">
        <v>0</v>
      </c>
      <c r="L18" s="111">
        <v>0</v>
      </c>
    </row>
    <row r="19" spans="2:12" x14ac:dyDescent="0.25">
      <c r="B19" s="35" t="s">
        <v>190</v>
      </c>
      <c r="C19" s="10"/>
      <c r="D19" s="10"/>
      <c r="E19" s="10"/>
      <c r="F19" s="10">
        <v>0</v>
      </c>
      <c r="G19" s="10"/>
      <c r="H19" s="111">
        <v>0</v>
      </c>
      <c r="I19" s="111">
        <v>0</v>
      </c>
      <c r="J19" s="111">
        <v>0</v>
      </c>
      <c r="K19" s="111">
        <v>0</v>
      </c>
      <c r="L19" s="111">
        <v>0</v>
      </c>
    </row>
    <row r="20" spans="2:12" x14ac:dyDescent="0.25">
      <c r="B20" s="35" t="s">
        <v>191</v>
      </c>
      <c r="C20" s="10"/>
      <c r="D20" s="10"/>
      <c r="E20" s="10"/>
      <c r="F20" s="10">
        <v>0</v>
      </c>
      <c r="G20" s="10"/>
      <c r="H20" s="111">
        <v>0</v>
      </c>
      <c r="I20" s="111">
        <v>0</v>
      </c>
      <c r="J20" s="111">
        <v>0</v>
      </c>
      <c r="K20" s="111">
        <v>0</v>
      </c>
      <c r="L20" s="111">
        <v>0</v>
      </c>
    </row>
    <row r="21" spans="2:12" x14ac:dyDescent="0.25">
      <c r="B21" s="12"/>
      <c r="C21" s="10"/>
      <c r="D21" s="10"/>
      <c r="E21" s="10"/>
      <c r="F21" s="10"/>
      <c r="G21" s="10"/>
      <c r="H21" s="111"/>
      <c r="I21" s="111"/>
      <c r="J21" s="111"/>
      <c r="K21" s="111"/>
      <c r="L21" s="111"/>
    </row>
    <row r="22" spans="2:12" ht="31.5" x14ac:dyDescent="0.25">
      <c r="B22" s="29" t="s">
        <v>192</v>
      </c>
      <c r="C22" s="10"/>
      <c r="D22" s="10"/>
      <c r="E22" s="10"/>
      <c r="F22" s="10">
        <v>0</v>
      </c>
      <c r="G22" s="10"/>
      <c r="H22" s="111">
        <v>0</v>
      </c>
      <c r="I22" s="111">
        <v>0</v>
      </c>
      <c r="J22" s="111">
        <v>0</v>
      </c>
      <c r="K22" s="111">
        <v>0</v>
      </c>
      <c r="L22" s="111">
        <v>0</v>
      </c>
    </row>
    <row r="23" spans="2:12" ht="16.5" thickBot="1" x14ac:dyDescent="0.3">
      <c r="B23" s="19"/>
      <c r="C23" s="16"/>
      <c r="D23" s="16"/>
      <c r="E23" s="16"/>
      <c r="F23" s="16"/>
      <c r="G23" s="16"/>
      <c r="H23" s="16"/>
      <c r="I23" s="16"/>
      <c r="J23" s="16"/>
      <c r="K23" s="16"/>
      <c r="L23" s="16"/>
    </row>
    <row r="24" spans="2:12" x14ac:dyDescent="0.25">
      <c r="B24" s="113" t="s">
        <v>622</v>
      </c>
    </row>
  </sheetData>
  <mergeCells count="5">
    <mergeCell ref="B4:L4"/>
    <mergeCell ref="B5:L5"/>
    <mergeCell ref="B6:L6"/>
    <mergeCell ref="B7:L7"/>
    <mergeCell ref="C2:L2"/>
  </mergeCells>
  <pageMargins left="0.27559055118110237" right="0.19685039370078741" top="0.74803149606299213" bottom="0.74803149606299213" header="0.31496062992125984" footer="0.31496062992125984"/>
  <pageSetup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87"/>
  <sheetViews>
    <sheetView showGridLines="0" zoomScale="96" zoomScaleNormal="96" workbookViewId="0">
      <selection activeCell="C1" sqref="C1"/>
    </sheetView>
  </sheetViews>
  <sheetFormatPr baseColWidth="10" defaultRowHeight="15.75" x14ac:dyDescent="0.25"/>
  <cols>
    <col min="1" max="1" width="1.5703125" style="1" customWidth="1"/>
    <col min="2" max="2" width="1.85546875" style="1" customWidth="1"/>
    <col min="3" max="3" width="94.5703125" style="1" bestFit="1" customWidth="1"/>
    <col min="4" max="6" width="16.7109375" style="1" customWidth="1"/>
    <col min="7" max="16384" width="11.42578125" style="1"/>
  </cols>
  <sheetData>
    <row r="1" spans="2:6" x14ac:dyDescent="0.25">
      <c r="B1" s="24" t="s">
        <v>193</v>
      </c>
    </row>
    <row r="2" spans="2:6" ht="16.5" thickBot="1" x14ac:dyDescent="0.3">
      <c r="B2" s="216" t="s">
        <v>194</v>
      </c>
      <c r="C2" s="216"/>
      <c r="D2" s="216"/>
      <c r="E2" s="216"/>
      <c r="F2" s="216"/>
    </row>
    <row r="3" spans="2:6" x14ac:dyDescent="0.25">
      <c r="B3" s="195" t="s">
        <v>610</v>
      </c>
      <c r="C3" s="196"/>
      <c r="D3" s="196"/>
      <c r="E3" s="196"/>
      <c r="F3" s="197"/>
    </row>
    <row r="4" spans="2:6" x14ac:dyDescent="0.25">
      <c r="B4" s="256" t="s">
        <v>194</v>
      </c>
      <c r="C4" s="257"/>
      <c r="D4" s="257"/>
      <c r="E4" s="257"/>
      <c r="F4" s="258"/>
    </row>
    <row r="5" spans="2:6" x14ac:dyDescent="0.25">
      <c r="B5" s="256" t="s">
        <v>611</v>
      </c>
      <c r="C5" s="257"/>
      <c r="D5" s="257"/>
      <c r="E5" s="257"/>
      <c r="F5" s="258"/>
    </row>
    <row r="6" spans="2:6" ht="16.5" thickBot="1" x14ac:dyDescent="0.3">
      <c r="B6" s="259" t="s">
        <v>4</v>
      </c>
      <c r="C6" s="260"/>
      <c r="D6" s="260"/>
      <c r="E6" s="260"/>
      <c r="F6" s="261"/>
    </row>
    <row r="7" spans="2:6" ht="15" customHeight="1" thickBot="1" x14ac:dyDescent="0.3">
      <c r="B7" s="36"/>
      <c r="C7" s="36"/>
      <c r="D7" s="36"/>
      <c r="E7" s="36"/>
      <c r="F7" s="36"/>
    </row>
    <row r="8" spans="2:6" x14ac:dyDescent="0.25">
      <c r="B8" s="262" t="s">
        <v>5</v>
      </c>
      <c r="C8" s="263"/>
      <c r="D8" s="20" t="s">
        <v>195</v>
      </c>
      <c r="E8" s="225" t="s">
        <v>197</v>
      </c>
      <c r="F8" s="20" t="s">
        <v>198</v>
      </c>
    </row>
    <row r="9" spans="2:6" ht="16.5" thickBot="1" x14ac:dyDescent="0.3">
      <c r="B9" s="264"/>
      <c r="C9" s="265"/>
      <c r="D9" s="21" t="s">
        <v>196</v>
      </c>
      <c r="E9" s="226"/>
      <c r="F9" s="21" t="s">
        <v>199</v>
      </c>
    </row>
    <row r="10" spans="2:6" ht="8.1" customHeight="1" x14ac:dyDescent="0.25">
      <c r="B10" s="37"/>
      <c r="C10" s="38"/>
      <c r="D10" s="117"/>
      <c r="E10" s="117"/>
      <c r="F10" s="117"/>
    </row>
    <row r="11" spans="2:6" ht="16.5" x14ac:dyDescent="0.25">
      <c r="B11" s="127"/>
      <c r="C11" s="128" t="s">
        <v>200</v>
      </c>
      <c r="D11" s="129">
        <f>SUM(D12:D14)</f>
        <v>129632848</v>
      </c>
      <c r="E11" s="129">
        <f t="shared" ref="E11:F11" si="0">SUM(E12:E14)</f>
        <v>142479208</v>
      </c>
      <c r="F11" s="129">
        <f t="shared" si="0"/>
        <v>142479208</v>
      </c>
    </row>
    <row r="12" spans="2:6" ht="16.5" x14ac:dyDescent="0.25">
      <c r="B12" s="127"/>
      <c r="C12" s="130" t="s">
        <v>201</v>
      </c>
      <c r="D12" s="131">
        <v>129632848</v>
      </c>
      <c r="E12" s="131">
        <v>132811839</v>
      </c>
      <c r="F12" s="131">
        <v>132811839</v>
      </c>
    </row>
    <row r="13" spans="2:6" ht="16.5" x14ac:dyDescent="0.25">
      <c r="B13" s="127"/>
      <c r="C13" s="130" t="s">
        <v>202</v>
      </c>
      <c r="D13" s="131"/>
      <c r="E13" s="131">
        <v>9667369</v>
      </c>
      <c r="F13" s="131">
        <v>9667369</v>
      </c>
    </row>
    <row r="14" spans="2:6" ht="15.75" customHeight="1" x14ac:dyDescent="0.25">
      <c r="B14" s="127"/>
      <c r="C14" s="130" t="s">
        <v>203</v>
      </c>
      <c r="D14" s="131"/>
      <c r="E14" s="131"/>
      <c r="F14" s="131"/>
    </row>
    <row r="15" spans="2:6" ht="8.1" customHeight="1" x14ac:dyDescent="0.25">
      <c r="B15" s="132"/>
      <c r="C15" s="128"/>
      <c r="D15" s="131"/>
      <c r="E15" s="131"/>
      <c r="F15" s="131"/>
    </row>
    <row r="16" spans="2:6" ht="18" customHeight="1" x14ac:dyDescent="0.25">
      <c r="B16" s="132"/>
      <c r="C16" s="128" t="s">
        <v>623</v>
      </c>
      <c r="D16" s="129">
        <f>SUM(D17:D18)</f>
        <v>129632848</v>
      </c>
      <c r="E16" s="129">
        <f t="shared" ref="E16:F16" si="1">SUM(E17:E18)</f>
        <v>142610760</v>
      </c>
      <c r="F16" s="129">
        <f t="shared" si="1"/>
        <v>142610760</v>
      </c>
    </row>
    <row r="17" spans="2:6" ht="16.5" x14ac:dyDescent="0.25">
      <c r="B17" s="127"/>
      <c r="C17" s="130" t="s">
        <v>204</v>
      </c>
      <c r="D17" s="131">
        <v>129632848</v>
      </c>
      <c r="E17" s="131">
        <v>131745049</v>
      </c>
      <c r="F17" s="131">
        <v>131745049</v>
      </c>
    </row>
    <row r="18" spans="2:6" ht="16.5" x14ac:dyDescent="0.25">
      <c r="B18" s="127"/>
      <c r="C18" s="130" t="s">
        <v>205</v>
      </c>
      <c r="D18" s="131"/>
      <c r="E18" s="131">
        <v>10865711</v>
      </c>
      <c r="F18" s="131">
        <v>10865711</v>
      </c>
    </row>
    <row r="19" spans="2:6" ht="8.1" customHeight="1" x14ac:dyDescent="0.25">
      <c r="B19" s="127"/>
      <c r="C19" s="133"/>
      <c r="D19" s="131"/>
      <c r="E19" s="131"/>
      <c r="F19" s="131"/>
    </row>
    <row r="20" spans="2:6" ht="16.5" x14ac:dyDescent="0.25">
      <c r="B20" s="127"/>
      <c r="C20" s="128" t="s">
        <v>206</v>
      </c>
      <c r="D20" s="134">
        <f>SUM(D21:D22)</f>
        <v>6911147</v>
      </c>
      <c r="E20" s="129">
        <f>SUM(E21:E22)</f>
        <v>6911147</v>
      </c>
      <c r="F20" s="129">
        <f>SUM(F21:F22)</f>
        <v>6911147</v>
      </c>
    </row>
    <row r="21" spans="2:6" ht="16.5" x14ac:dyDescent="0.25">
      <c r="B21" s="127"/>
      <c r="C21" s="130" t="s">
        <v>207</v>
      </c>
      <c r="D21" s="135">
        <v>378908</v>
      </c>
      <c r="E21" s="131">
        <v>378908</v>
      </c>
      <c r="F21" s="131">
        <v>378908</v>
      </c>
    </row>
    <row r="22" spans="2:6" ht="16.5" x14ac:dyDescent="0.25">
      <c r="B22" s="127"/>
      <c r="C22" s="130" t="s">
        <v>208</v>
      </c>
      <c r="D22" s="135">
        <v>6532239</v>
      </c>
      <c r="E22" s="131">
        <v>6532239</v>
      </c>
      <c r="F22" s="131">
        <v>6532239</v>
      </c>
    </row>
    <row r="23" spans="2:6" ht="8.1" customHeight="1" x14ac:dyDescent="0.25">
      <c r="B23" s="127"/>
      <c r="C23" s="133"/>
      <c r="D23" s="131"/>
      <c r="E23" s="131"/>
      <c r="F23" s="131"/>
    </row>
    <row r="24" spans="2:6" ht="16.5" x14ac:dyDescent="0.25">
      <c r="B24" s="266"/>
      <c r="C24" s="128" t="s">
        <v>209</v>
      </c>
      <c r="D24" s="267">
        <v>6911147</v>
      </c>
      <c r="E24" s="267">
        <v>6779595</v>
      </c>
      <c r="F24" s="267">
        <v>6779595</v>
      </c>
    </row>
    <row r="25" spans="2:6" ht="8.1" customHeight="1" x14ac:dyDescent="0.25">
      <c r="B25" s="266"/>
      <c r="C25" s="128"/>
      <c r="D25" s="267"/>
      <c r="E25" s="267"/>
      <c r="F25" s="267"/>
    </row>
    <row r="26" spans="2:6" ht="16.5" x14ac:dyDescent="0.25">
      <c r="B26" s="266"/>
      <c r="C26" s="128" t="s">
        <v>210</v>
      </c>
      <c r="D26" s="267"/>
      <c r="E26" s="267"/>
      <c r="F26" s="267"/>
    </row>
    <row r="27" spans="2:6" ht="8.1" customHeight="1" x14ac:dyDescent="0.25">
      <c r="B27" s="266"/>
      <c r="C27" s="128"/>
      <c r="D27" s="267"/>
      <c r="E27" s="267"/>
      <c r="F27" s="267"/>
    </row>
    <row r="28" spans="2:6" ht="16.5" x14ac:dyDescent="0.25">
      <c r="B28" s="127"/>
      <c r="C28" s="128" t="s">
        <v>211</v>
      </c>
      <c r="D28" s="131">
        <f>SUM(D24-D20)</f>
        <v>0</v>
      </c>
      <c r="E28" s="131">
        <f t="shared" ref="E28:F28" si="2">SUM(E24-E20)</f>
        <v>-131552</v>
      </c>
      <c r="F28" s="131">
        <f t="shared" si="2"/>
        <v>-131552</v>
      </c>
    </row>
    <row r="29" spans="2:6" ht="8.1" customHeight="1" thickBot="1" x14ac:dyDescent="0.3">
      <c r="B29" s="136"/>
      <c r="C29" s="137"/>
      <c r="D29" s="138"/>
      <c r="E29" s="138"/>
      <c r="F29" s="138"/>
    </row>
    <row r="30" spans="2:6" ht="15" customHeight="1" thickBot="1" x14ac:dyDescent="0.3">
      <c r="B30" s="268"/>
      <c r="C30" s="268"/>
      <c r="D30" s="268"/>
      <c r="E30" s="268"/>
      <c r="F30" s="268"/>
    </row>
    <row r="31" spans="2:6" ht="17.25" thickBot="1" x14ac:dyDescent="0.3">
      <c r="B31" s="254" t="s">
        <v>212</v>
      </c>
      <c r="C31" s="255"/>
      <c r="D31" s="139" t="s">
        <v>213</v>
      </c>
      <c r="E31" s="139" t="s">
        <v>197</v>
      </c>
      <c r="F31" s="139" t="s">
        <v>214</v>
      </c>
    </row>
    <row r="32" spans="2:6" ht="8.1" customHeight="1" x14ac:dyDescent="0.25">
      <c r="B32" s="127"/>
      <c r="C32" s="133"/>
      <c r="D32" s="131"/>
      <c r="E32" s="131"/>
      <c r="F32" s="131"/>
    </row>
    <row r="33" spans="2:6" ht="16.5" x14ac:dyDescent="0.25">
      <c r="B33" s="252"/>
      <c r="C33" s="128" t="s">
        <v>215</v>
      </c>
      <c r="D33" s="253"/>
      <c r="E33" s="253"/>
      <c r="F33" s="253"/>
    </row>
    <row r="34" spans="2:6" ht="16.5" x14ac:dyDescent="0.25">
      <c r="B34" s="252"/>
      <c r="C34" s="130" t="s">
        <v>216</v>
      </c>
      <c r="D34" s="253"/>
      <c r="E34" s="253"/>
      <c r="F34" s="253"/>
    </row>
    <row r="35" spans="2:6" ht="16.5" x14ac:dyDescent="0.25">
      <c r="B35" s="252"/>
      <c r="C35" s="130" t="s">
        <v>217</v>
      </c>
      <c r="D35" s="253"/>
      <c r="E35" s="253"/>
      <c r="F35" s="253"/>
    </row>
    <row r="36" spans="2:6" ht="15" customHeight="1" x14ac:dyDescent="0.25">
      <c r="B36" s="132"/>
      <c r="C36" s="128"/>
      <c r="D36" s="131"/>
      <c r="E36" s="131"/>
      <c r="F36" s="131"/>
    </row>
    <row r="37" spans="2:6" ht="16.5" x14ac:dyDescent="0.25">
      <c r="B37" s="132"/>
      <c r="C37" s="128" t="s">
        <v>218</v>
      </c>
      <c r="D37" s="129">
        <f>SUM(D28+D33)</f>
        <v>0</v>
      </c>
      <c r="E37" s="129">
        <f t="shared" ref="E37:F37" si="3">SUM(E28+E33)</f>
        <v>-131552</v>
      </c>
      <c r="F37" s="129">
        <f t="shared" si="3"/>
        <v>-131552</v>
      </c>
    </row>
    <row r="38" spans="2:6" ht="8.1" customHeight="1" thickBot="1" x14ac:dyDescent="0.3">
      <c r="B38" s="140"/>
      <c r="C38" s="137"/>
      <c r="D38" s="141"/>
      <c r="E38" s="141"/>
      <c r="F38" s="141"/>
    </row>
    <row r="39" spans="2:6" ht="17.25" thickBot="1" x14ac:dyDescent="0.35">
      <c r="B39" s="142"/>
      <c r="C39" s="143"/>
      <c r="D39" s="143"/>
      <c r="E39" s="143"/>
      <c r="F39" s="143"/>
    </row>
    <row r="40" spans="2:6" ht="16.5" x14ac:dyDescent="0.25">
      <c r="B40" s="242" t="s">
        <v>212</v>
      </c>
      <c r="C40" s="243"/>
      <c r="D40" s="246" t="s">
        <v>219</v>
      </c>
      <c r="E40" s="248" t="s">
        <v>197</v>
      </c>
      <c r="F40" s="144" t="s">
        <v>198</v>
      </c>
    </row>
    <row r="41" spans="2:6" ht="17.25" thickBot="1" x14ac:dyDescent="0.3">
      <c r="B41" s="244"/>
      <c r="C41" s="245"/>
      <c r="D41" s="247"/>
      <c r="E41" s="249"/>
      <c r="F41" s="145" t="s">
        <v>214</v>
      </c>
    </row>
    <row r="42" spans="2:6" ht="8.1" customHeight="1" x14ac:dyDescent="0.25">
      <c r="B42" s="146"/>
      <c r="C42" s="147"/>
      <c r="D42" s="148"/>
      <c r="E42" s="148"/>
      <c r="F42" s="148"/>
    </row>
    <row r="43" spans="2:6" ht="16.5" x14ac:dyDescent="0.25">
      <c r="B43" s="149"/>
      <c r="C43" s="150" t="s">
        <v>220</v>
      </c>
      <c r="D43" s="148"/>
      <c r="E43" s="148"/>
      <c r="F43" s="148"/>
    </row>
    <row r="44" spans="2:6" ht="16.5" x14ac:dyDescent="0.25">
      <c r="B44" s="234"/>
      <c r="C44" s="151" t="s">
        <v>221</v>
      </c>
      <c r="D44" s="235"/>
      <c r="E44" s="235"/>
      <c r="F44" s="235"/>
    </row>
    <row r="45" spans="2:6" ht="16.5" x14ac:dyDescent="0.25">
      <c r="B45" s="234"/>
      <c r="C45" s="151" t="s">
        <v>222</v>
      </c>
      <c r="D45" s="235"/>
      <c r="E45" s="235"/>
      <c r="F45" s="235"/>
    </row>
    <row r="46" spans="2:6" ht="16.5" x14ac:dyDescent="0.25">
      <c r="B46" s="236"/>
      <c r="C46" s="150" t="s">
        <v>223</v>
      </c>
      <c r="D46" s="235"/>
      <c r="E46" s="235"/>
      <c r="F46" s="235"/>
    </row>
    <row r="47" spans="2:6" ht="16.5" x14ac:dyDescent="0.25">
      <c r="B47" s="236"/>
      <c r="C47" s="151" t="s">
        <v>224</v>
      </c>
      <c r="D47" s="235"/>
      <c r="E47" s="235"/>
      <c r="F47" s="235"/>
    </row>
    <row r="48" spans="2:6" ht="16.5" x14ac:dyDescent="0.25">
      <c r="B48" s="236"/>
      <c r="C48" s="151" t="s">
        <v>225</v>
      </c>
      <c r="D48" s="235"/>
      <c r="E48" s="235"/>
      <c r="F48" s="235"/>
    </row>
    <row r="49" spans="2:6" ht="15.75" customHeight="1" x14ac:dyDescent="0.25">
      <c r="B49" s="236"/>
      <c r="C49" s="250" t="s">
        <v>226</v>
      </c>
      <c r="D49" s="238"/>
      <c r="E49" s="238"/>
      <c r="F49" s="238"/>
    </row>
    <row r="50" spans="2:6" ht="16.5" customHeight="1" thickBot="1" x14ac:dyDescent="0.3">
      <c r="B50" s="237"/>
      <c r="C50" s="251"/>
      <c r="D50" s="239"/>
      <c r="E50" s="239"/>
      <c r="F50" s="239"/>
    </row>
    <row r="51" spans="2:6" ht="15" customHeight="1" thickBot="1" x14ac:dyDescent="0.35">
      <c r="B51" s="152"/>
      <c r="C51" s="143"/>
      <c r="D51" s="143"/>
      <c r="E51" s="143"/>
      <c r="F51" s="143"/>
    </row>
    <row r="52" spans="2:6" ht="16.5" x14ac:dyDescent="0.25">
      <c r="B52" s="242" t="s">
        <v>212</v>
      </c>
      <c r="C52" s="243"/>
      <c r="D52" s="144" t="s">
        <v>195</v>
      </c>
      <c r="E52" s="248" t="s">
        <v>197</v>
      </c>
      <c r="F52" s="144" t="s">
        <v>198</v>
      </c>
    </row>
    <row r="53" spans="2:6" ht="17.25" thickBot="1" x14ac:dyDescent="0.3">
      <c r="B53" s="244"/>
      <c r="C53" s="245"/>
      <c r="D53" s="145" t="s">
        <v>213</v>
      </c>
      <c r="E53" s="249"/>
      <c r="F53" s="145" t="s">
        <v>214</v>
      </c>
    </row>
    <row r="54" spans="2:6" ht="8.1" customHeight="1" x14ac:dyDescent="0.25">
      <c r="B54" s="240"/>
      <c r="C54" s="241"/>
      <c r="D54" s="148"/>
      <c r="E54" s="148"/>
      <c r="F54" s="148"/>
    </row>
    <row r="55" spans="2:6" ht="16.5" x14ac:dyDescent="0.25">
      <c r="B55" s="146"/>
      <c r="C55" s="147" t="s">
        <v>227</v>
      </c>
      <c r="D55" s="153">
        <f>SUM(D12)</f>
        <v>129632848</v>
      </c>
      <c r="E55" s="153">
        <f t="shared" ref="E55:F55" si="4">SUM(E12)</f>
        <v>132811839</v>
      </c>
      <c r="F55" s="153">
        <f t="shared" si="4"/>
        <v>132811839</v>
      </c>
    </row>
    <row r="56" spans="2:6" ht="16.5" x14ac:dyDescent="0.25">
      <c r="B56" s="234"/>
      <c r="C56" s="154" t="s">
        <v>228</v>
      </c>
      <c r="D56" s="235"/>
      <c r="E56" s="235"/>
      <c r="F56" s="235"/>
    </row>
    <row r="57" spans="2:6" ht="16.5" x14ac:dyDescent="0.25">
      <c r="B57" s="234"/>
      <c r="C57" s="151" t="s">
        <v>221</v>
      </c>
      <c r="D57" s="235"/>
      <c r="E57" s="235"/>
      <c r="F57" s="235"/>
    </row>
    <row r="58" spans="2:6" ht="16.5" x14ac:dyDescent="0.25">
      <c r="B58" s="234"/>
      <c r="C58" s="151" t="s">
        <v>224</v>
      </c>
      <c r="D58" s="235"/>
      <c r="E58" s="235"/>
      <c r="F58" s="235"/>
    </row>
    <row r="59" spans="2:6" ht="8.1" customHeight="1" x14ac:dyDescent="0.25">
      <c r="B59" s="234"/>
      <c r="C59" s="155"/>
      <c r="D59" s="235"/>
      <c r="E59" s="235"/>
      <c r="F59" s="235"/>
    </row>
    <row r="60" spans="2:6" ht="16.5" x14ac:dyDescent="0.25">
      <c r="B60" s="146"/>
      <c r="C60" s="155" t="s">
        <v>204</v>
      </c>
      <c r="D60" s="148">
        <v>129632848</v>
      </c>
      <c r="E60" s="148">
        <v>131745049</v>
      </c>
      <c r="F60" s="148">
        <v>131745049</v>
      </c>
    </row>
    <row r="61" spans="2:6" ht="8.1" customHeight="1" x14ac:dyDescent="0.25">
      <c r="B61" s="146"/>
      <c r="C61" s="155"/>
      <c r="D61" s="148"/>
      <c r="E61" s="148"/>
      <c r="F61" s="148"/>
    </row>
    <row r="62" spans="2:6" ht="16.5" x14ac:dyDescent="0.25">
      <c r="B62" s="146"/>
      <c r="C62" s="155" t="s">
        <v>207</v>
      </c>
      <c r="D62" s="148">
        <f>SUM(D21)</f>
        <v>378908</v>
      </c>
      <c r="E62" s="156">
        <f t="shared" ref="E62:F62" si="5">SUM(E21)</f>
        <v>378908</v>
      </c>
      <c r="F62" s="156">
        <f t="shared" si="5"/>
        <v>378908</v>
      </c>
    </row>
    <row r="63" spans="2:6" ht="8.1" customHeight="1" x14ac:dyDescent="0.25">
      <c r="B63" s="146"/>
      <c r="C63" s="155"/>
      <c r="D63" s="148"/>
      <c r="E63" s="148"/>
      <c r="F63" s="148"/>
    </row>
    <row r="64" spans="2:6" ht="16.5" x14ac:dyDescent="0.25">
      <c r="B64" s="236"/>
      <c r="C64" s="157" t="s">
        <v>229</v>
      </c>
      <c r="D64" s="238">
        <v>378907</v>
      </c>
      <c r="E64" s="238">
        <v>1445697</v>
      </c>
      <c r="F64" s="238">
        <v>1445697</v>
      </c>
    </row>
    <row r="65" spans="2:6" ht="8.1" customHeight="1" x14ac:dyDescent="0.25">
      <c r="B65" s="236"/>
      <c r="C65" s="157"/>
      <c r="D65" s="238"/>
      <c r="E65" s="238"/>
      <c r="F65" s="238"/>
    </row>
    <row r="66" spans="2:6" ht="16.5" x14ac:dyDescent="0.25">
      <c r="B66" s="236"/>
      <c r="C66" s="157" t="s">
        <v>230</v>
      </c>
      <c r="D66" s="238"/>
      <c r="E66" s="238"/>
      <c r="F66" s="238"/>
    </row>
    <row r="67" spans="2:6" ht="8.1" customHeight="1" thickBot="1" x14ac:dyDescent="0.3">
      <c r="B67" s="237"/>
      <c r="C67" s="158"/>
      <c r="D67" s="239"/>
      <c r="E67" s="239"/>
      <c r="F67" s="239"/>
    </row>
    <row r="68" spans="2:6" ht="15" customHeight="1" thickBot="1" x14ac:dyDescent="0.35">
      <c r="B68" s="152"/>
      <c r="C68" s="143"/>
      <c r="D68" s="143"/>
      <c r="E68" s="143"/>
      <c r="F68" s="143"/>
    </row>
    <row r="69" spans="2:6" ht="16.5" x14ac:dyDescent="0.25">
      <c r="B69" s="242" t="s">
        <v>212</v>
      </c>
      <c r="C69" s="243"/>
      <c r="D69" s="246" t="s">
        <v>219</v>
      </c>
      <c r="E69" s="248" t="s">
        <v>197</v>
      </c>
      <c r="F69" s="144" t="s">
        <v>198</v>
      </c>
    </row>
    <row r="70" spans="2:6" ht="17.25" thickBot="1" x14ac:dyDescent="0.3">
      <c r="B70" s="244"/>
      <c r="C70" s="245"/>
      <c r="D70" s="247"/>
      <c r="E70" s="249"/>
      <c r="F70" s="145" t="s">
        <v>214</v>
      </c>
    </row>
    <row r="71" spans="2:6" ht="8.1" customHeight="1" x14ac:dyDescent="0.25">
      <c r="B71" s="240"/>
      <c r="C71" s="241"/>
      <c r="D71" s="148"/>
      <c r="E71" s="148"/>
      <c r="F71" s="148"/>
    </row>
    <row r="72" spans="2:6" ht="15.75" customHeight="1" x14ac:dyDescent="0.25">
      <c r="B72" s="146"/>
      <c r="C72" s="155" t="s">
        <v>202</v>
      </c>
      <c r="D72" s="153"/>
      <c r="E72" s="153">
        <v>9667369</v>
      </c>
      <c r="F72" s="153">
        <v>9667369</v>
      </c>
    </row>
    <row r="73" spans="2:6" ht="8.1" customHeight="1" x14ac:dyDescent="0.25">
      <c r="B73" s="146"/>
      <c r="C73" s="155"/>
      <c r="D73" s="153"/>
      <c r="E73" s="153"/>
      <c r="F73" s="153"/>
    </row>
    <row r="74" spans="2:6" ht="16.5" x14ac:dyDescent="0.25">
      <c r="B74" s="234"/>
      <c r="C74" s="155" t="s">
        <v>231</v>
      </c>
      <c r="D74" s="235"/>
      <c r="E74" s="235"/>
      <c r="F74" s="235"/>
    </row>
    <row r="75" spans="2:6" ht="16.5" x14ac:dyDescent="0.25">
      <c r="B75" s="234"/>
      <c r="C75" s="151" t="s">
        <v>222</v>
      </c>
      <c r="D75" s="235"/>
      <c r="E75" s="235"/>
      <c r="F75" s="235"/>
    </row>
    <row r="76" spans="2:6" ht="16.5" x14ac:dyDescent="0.25">
      <c r="B76" s="234"/>
      <c r="C76" s="151" t="s">
        <v>225</v>
      </c>
      <c r="D76" s="235"/>
      <c r="E76" s="235"/>
      <c r="F76" s="235"/>
    </row>
    <row r="77" spans="2:6" ht="8.1" customHeight="1" x14ac:dyDescent="0.25">
      <c r="B77" s="234"/>
      <c r="C77" s="155"/>
      <c r="D77" s="235"/>
      <c r="E77" s="235"/>
      <c r="F77" s="235"/>
    </row>
    <row r="78" spans="2:6" ht="16.5" x14ac:dyDescent="0.25">
      <c r="B78" s="146"/>
      <c r="C78" s="155" t="s">
        <v>232</v>
      </c>
      <c r="D78" s="148"/>
      <c r="E78" s="148">
        <v>10865711</v>
      </c>
      <c r="F78" s="148">
        <v>10865711</v>
      </c>
    </row>
    <row r="79" spans="2:6" ht="8.1" customHeight="1" x14ac:dyDescent="0.25">
      <c r="B79" s="146"/>
      <c r="C79" s="155"/>
      <c r="D79" s="148"/>
      <c r="E79" s="148"/>
      <c r="F79" s="148"/>
    </row>
    <row r="80" spans="2:6" ht="16.5" x14ac:dyDescent="0.25">
      <c r="B80" s="146"/>
      <c r="C80" s="155" t="s">
        <v>208</v>
      </c>
      <c r="D80" s="148">
        <v>6532239</v>
      </c>
      <c r="E80" s="148">
        <v>6532239</v>
      </c>
      <c r="F80" s="148">
        <v>6532239</v>
      </c>
    </row>
    <row r="81" spans="2:6" ht="8.1" customHeight="1" x14ac:dyDescent="0.25">
      <c r="B81" s="146"/>
      <c r="C81" s="155"/>
      <c r="D81" s="148"/>
      <c r="E81" s="148"/>
      <c r="F81" s="148"/>
    </row>
    <row r="82" spans="2:6" ht="16.5" x14ac:dyDescent="0.25">
      <c r="B82" s="236"/>
      <c r="C82" s="157" t="s">
        <v>233</v>
      </c>
      <c r="D82" s="238">
        <v>6532239</v>
      </c>
      <c r="E82" s="238">
        <v>5333897</v>
      </c>
      <c r="F82" s="238">
        <v>5333897</v>
      </c>
    </row>
    <row r="83" spans="2:6" ht="8.1" customHeight="1" x14ac:dyDescent="0.25">
      <c r="B83" s="236"/>
      <c r="C83" s="157"/>
      <c r="D83" s="238"/>
      <c r="E83" s="238"/>
      <c r="F83" s="238"/>
    </row>
    <row r="84" spans="2:6" ht="16.5" x14ac:dyDescent="0.25">
      <c r="B84" s="236"/>
      <c r="C84" s="157" t="s">
        <v>234</v>
      </c>
      <c r="D84" s="238"/>
      <c r="E84" s="238"/>
      <c r="F84" s="238"/>
    </row>
    <row r="85" spans="2:6" ht="8.1" customHeight="1" thickBot="1" x14ac:dyDescent="0.3">
      <c r="B85" s="237"/>
      <c r="C85" s="158"/>
      <c r="D85" s="239"/>
      <c r="E85" s="239"/>
      <c r="F85" s="239"/>
    </row>
    <row r="86" spans="2:6" x14ac:dyDescent="0.25">
      <c r="C86" s="113" t="s">
        <v>622</v>
      </c>
    </row>
    <row r="87" spans="2:6" ht="8.1" customHeight="1" x14ac:dyDescent="0.25"/>
  </sheetData>
  <mergeCells count="56">
    <mergeCell ref="B31:C31"/>
    <mergeCell ref="B3:F3"/>
    <mergeCell ref="B4:F4"/>
    <mergeCell ref="B5:F5"/>
    <mergeCell ref="B6:F6"/>
    <mergeCell ref="B8:C9"/>
    <mergeCell ref="E8:E9"/>
    <mergeCell ref="B24:B27"/>
    <mergeCell ref="D24:D27"/>
    <mergeCell ref="E24:E27"/>
    <mergeCell ref="F24:F27"/>
    <mergeCell ref="B30:F30"/>
    <mergeCell ref="B33:B35"/>
    <mergeCell ref="D33:D35"/>
    <mergeCell ref="E33:E35"/>
    <mergeCell ref="F33:F35"/>
    <mergeCell ref="B40:C41"/>
    <mergeCell ref="D40:D41"/>
    <mergeCell ref="E40:E41"/>
    <mergeCell ref="B44:B45"/>
    <mergeCell ref="D44:D45"/>
    <mergeCell ref="E44:E45"/>
    <mergeCell ref="F44:F45"/>
    <mergeCell ref="B46:B48"/>
    <mergeCell ref="D46:D48"/>
    <mergeCell ref="E46:E48"/>
    <mergeCell ref="F46:F48"/>
    <mergeCell ref="D49:D50"/>
    <mergeCell ref="E49:E50"/>
    <mergeCell ref="F49:F50"/>
    <mergeCell ref="B52:C53"/>
    <mergeCell ref="E52:E53"/>
    <mergeCell ref="B82:B85"/>
    <mergeCell ref="D82:D85"/>
    <mergeCell ref="E82:E85"/>
    <mergeCell ref="F82:F85"/>
    <mergeCell ref="B69:C70"/>
    <mergeCell ref="D69:D70"/>
    <mergeCell ref="E69:E70"/>
    <mergeCell ref="B71:C71"/>
    <mergeCell ref="B2:F2"/>
    <mergeCell ref="B74:B77"/>
    <mergeCell ref="D74:D77"/>
    <mergeCell ref="E74:E77"/>
    <mergeCell ref="F74:F77"/>
    <mergeCell ref="B56:B59"/>
    <mergeCell ref="D56:D59"/>
    <mergeCell ref="E56:E59"/>
    <mergeCell ref="F56:F59"/>
    <mergeCell ref="B64:B67"/>
    <mergeCell ref="D64:D67"/>
    <mergeCell ref="E64:E67"/>
    <mergeCell ref="F64:F67"/>
    <mergeCell ref="B54:C54"/>
    <mergeCell ref="B49:B50"/>
    <mergeCell ref="C49:C50"/>
  </mergeCells>
  <printOptions horizontalCentered="1"/>
  <pageMargins left="0.31496062992125984" right="0.31496062992125984" top="0.55118110236220474" bottom="0.35433070866141736" header="0.31496062992125984" footer="0.31496062992125984"/>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90"/>
  <sheetViews>
    <sheetView showGridLines="0" topLeftCell="A64" zoomScale="80" zoomScaleNormal="80" workbookViewId="0">
      <selection activeCell="E89" sqref="E89"/>
    </sheetView>
  </sheetViews>
  <sheetFormatPr baseColWidth="10" defaultRowHeight="15.75" x14ac:dyDescent="0.25"/>
  <cols>
    <col min="1" max="1" width="2.42578125" style="1" customWidth="1"/>
    <col min="2" max="2" width="4" style="1" customWidth="1"/>
    <col min="3" max="3" width="6.140625" style="1" customWidth="1"/>
    <col min="4" max="4" width="68.7109375" style="1" customWidth="1"/>
    <col min="5" max="5" width="13.7109375" style="1" customWidth="1"/>
    <col min="6" max="6" width="15.140625" style="1" customWidth="1"/>
    <col min="7" max="8" width="13.42578125" style="1" customWidth="1"/>
    <col min="9" max="9" width="15" style="1" bestFit="1" customWidth="1"/>
    <col min="10" max="10" width="13.85546875" style="1" bestFit="1" customWidth="1"/>
    <col min="11" max="16384" width="11.42578125" style="1"/>
  </cols>
  <sheetData>
    <row r="1" spans="2:10" x14ac:dyDescent="0.25">
      <c r="B1" s="116" t="s">
        <v>307</v>
      </c>
    </row>
    <row r="2" spans="2:10" ht="16.5" thickBot="1" x14ac:dyDescent="0.3">
      <c r="B2" s="216" t="s">
        <v>235</v>
      </c>
      <c r="C2" s="216"/>
      <c r="D2" s="216"/>
      <c r="E2" s="216"/>
      <c r="F2" s="216"/>
      <c r="G2" s="216"/>
      <c r="H2" s="216"/>
      <c r="I2" s="216"/>
      <c r="J2" s="216"/>
    </row>
    <row r="3" spans="2:10" ht="16.5" x14ac:dyDescent="0.25">
      <c r="B3" s="288" t="s">
        <v>610</v>
      </c>
      <c r="C3" s="289"/>
      <c r="D3" s="289"/>
      <c r="E3" s="289"/>
      <c r="F3" s="289"/>
      <c r="G3" s="289"/>
      <c r="H3" s="289"/>
      <c r="I3" s="289"/>
      <c r="J3" s="290"/>
    </row>
    <row r="4" spans="2:10" ht="16.5" x14ac:dyDescent="0.25">
      <c r="B4" s="291" t="s">
        <v>235</v>
      </c>
      <c r="C4" s="292"/>
      <c r="D4" s="292"/>
      <c r="E4" s="292"/>
      <c r="F4" s="292"/>
      <c r="G4" s="292"/>
      <c r="H4" s="292"/>
      <c r="I4" s="292"/>
      <c r="J4" s="293"/>
    </row>
    <row r="5" spans="2:10" ht="16.5" x14ac:dyDescent="0.25">
      <c r="B5" s="291" t="s">
        <v>611</v>
      </c>
      <c r="C5" s="292"/>
      <c r="D5" s="292"/>
      <c r="E5" s="292"/>
      <c r="F5" s="292"/>
      <c r="G5" s="292"/>
      <c r="H5" s="292"/>
      <c r="I5" s="292"/>
      <c r="J5" s="293"/>
    </row>
    <row r="6" spans="2:10" ht="17.25" thickBot="1" x14ac:dyDescent="0.3">
      <c r="B6" s="294" t="s">
        <v>4</v>
      </c>
      <c r="C6" s="295"/>
      <c r="D6" s="295"/>
      <c r="E6" s="295"/>
      <c r="F6" s="295"/>
      <c r="G6" s="295"/>
      <c r="H6" s="295"/>
      <c r="I6" s="295"/>
      <c r="J6" s="296"/>
    </row>
    <row r="7" spans="2:10" ht="17.25" thickBot="1" x14ac:dyDescent="0.3">
      <c r="B7" s="288"/>
      <c r="C7" s="289"/>
      <c r="D7" s="290"/>
      <c r="E7" s="297" t="s">
        <v>236</v>
      </c>
      <c r="F7" s="298"/>
      <c r="G7" s="298"/>
      <c r="H7" s="298"/>
      <c r="I7" s="299"/>
      <c r="J7" s="246" t="s">
        <v>237</v>
      </c>
    </row>
    <row r="8" spans="2:10" ht="16.5" x14ac:dyDescent="0.25">
      <c r="B8" s="291" t="s">
        <v>212</v>
      </c>
      <c r="C8" s="292"/>
      <c r="D8" s="293"/>
      <c r="E8" s="246" t="s">
        <v>239</v>
      </c>
      <c r="F8" s="246" t="s">
        <v>240</v>
      </c>
      <c r="G8" s="248" t="s">
        <v>241</v>
      </c>
      <c r="H8" s="248" t="s">
        <v>197</v>
      </c>
      <c r="I8" s="248" t="s">
        <v>242</v>
      </c>
      <c r="J8" s="300"/>
    </row>
    <row r="9" spans="2:10" ht="17.25" thickBot="1" x14ac:dyDescent="0.3">
      <c r="B9" s="294" t="s">
        <v>238</v>
      </c>
      <c r="C9" s="295"/>
      <c r="D9" s="296"/>
      <c r="E9" s="247"/>
      <c r="F9" s="247"/>
      <c r="G9" s="249"/>
      <c r="H9" s="249"/>
      <c r="I9" s="249"/>
      <c r="J9" s="247"/>
    </row>
    <row r="10" spans="2:10" ht="8.1" customHeight="1" x14ac:dyDescent="0.25">
      <c r="B10" s="284"/>
      <c r="C10" s="285"/>
      <c r="D10" s="286"/>
      <c r="E10" s="159"/>
      <c r="F10" s="159"/>
      <c r="G10" s="159"/>
      <c r="H10" s="159"/>
      <c r="I10" s="159"/>
      <c r="J10" s="159"/>
    </row>
    <row r="11" spans="2:10" ht="15" customHeight="1" x14ac:dyDescent="0.25">
      <c r="B11" s="271" t="s">
        <v>243</v>
      </c>
      <c r="C11" s="272"/>
      <c r="D11" s="287"/>
      <c r="E11" s="159"/>
      <c r="F11" s="159"/>
      <c r="G11" s="159"/>
      <c r="H11" s="159"/>
      <c r="I11" s="159"/>
      <c r="J11" s="159"/>
    </row>
    <row r="12" spans="2:10" ht="15" customHeight="1" x14ac:dyDescent="0.25">
      <c r="B12" s="160"/>
      <c r="C12" s="274" t="s">
        <v>244</v>
      </c>
      <c r="D12" s="275"/>
      <c r="E12" s="159"/>
      <c r="F12" s="159"/>
      <c r="G12" s="159"/>
      <c r="H12" s="159"/>
      <c r="I12" s="159"/>
      <c r="J12" s="159"/>
    </row>
    <row r="13" spans="2:10" ht="15" customHeight="1" x14ac:dyDescent="0.25">
      <c r="B13" s="160"/>
      <c r="C13" s="274" t="s">
        <v>245</v>
      </c>
      <c r="D13" s="275"/>
      <c r="E13" s="159"/>
      <c r="F13" s="159"/>
      <c r="G13" s="159"/>
      <c r="H13" s="159"/>
      <c r="I13" s="159"/>
      <c r="J13" s="159"/>
    </row>
    <row r="14" spans="2:10" ht="15" customHeight="1" x14ac:dyDescent="0.25">
      <c r="B14" s="160"/>
      <c r="C14" s="274" t="s">
        <v>246</v>
      </c>
      <c r="D14" s="275"/>
      <c r="E14" s="159"/>
      <c r="F14" s="159"/>
      <c r="G14" s="159"/>
      <c r="H14" s="159"/>
      <c r="I14" s="159"/>
      <c r="J14" s="159"/>
    </row>
    <row r="15" spans="2:10" ht="15" customHeight="1" x14ac:dyDescent="0.25">
      <c r="B15" s="160"/>
      <c r="C15" s="274" t="s">
        <v>247</v>
      </c>
      <c r="D15" s="275"/>
      <c r="E15" s="159"/>
      <c r="F15" s="159"/>
      <c r="G15" s="159"/>
      <c r="H15" s="159"/>
      <c r="I15" s="159"/>
      <c r="J15" s="159"/>
    </row>
    <row r="16" spans="2:10" ht="15" customHeight="1" x14ac:dyDescent="0.25">
      <c r="B16" s="160"/>
      <c r="C16" s="274" t="s">
        <v>248</v>
      </c>
      <c r="D16" s="275"/>
      <c r="E16" s="159"/>
      <c r="F16" s="159"/>
      <c r="G16" s="159"/>
      <c r="H16" s="159"/>
      <c r="I16" s="159"/>
      <c r="J16" s="159"/>
    </row>
    <row r="17" spans="2:10" ht="15" customHeight="1" x14ac:dyDescent="0.25">
      <c r="B17" s="160"/>
      <c r="C17" s="274" t="s">
        <v>249</v>
      </c>
      <c r="D17" s="275"/>
      <c r="E17" s="161"/>
      <c r="F17" s="161"/>
      <c r="G17" s="161"/>
      <c r="H17" s="161"/>
      <c r="I17" s="161"/>
      <c r="J17" s="161"/>
    </row>
    <row r="18" spans="2:10" ht="15" customHeight="1" x14ac:dyDescent="0.25">
      <c r="B18" s="160"/>
      <c r="C18" s="274" t="s">
        <v>250</v>
      </c>
      <c r="D18" s="275"/>
      <c r="E18" s="162">
        <v>22829288</v>
      </c>
      <c r="F18" s="162">
        <v>3370477</v>
      </c>
      <c r="G18" s="162">
        <f>SUM(E18:F18)</f>
        <v>26199765</v>
      </c>
      <c r="H18" s="162">
        <v>26000590</v>
      </c>
      <c r="I18" s="162">
        <f>SUM(H18)</f>
        <v>26000590</v>
      </c>
      <c r="J18" s="162">
        <f>SUM(H18-E18)</f>
        <v>3171302</v>
      </c>
    </row>
    <row r="19" spans="2:10" ht="15" customHeight="1" x14ac:dyDescent="0.25">
      <c r="B19" s="281"/>
      <c r="C19" s="274" t="s">
        <v>251</v>
      </c>
      <c r="D19" s="275"/>
      <c r="E19" s="283"/>
      <c r="F19" s="282"/>
      <c r="G19" s="282"/>
      <c r="H19" s="282"/>
      <c r="I19" s="282"/>
      <c r="J19" s="282"/>
    </row>
    <row r="20" spans="2:10" ht="15" customHeight="1" x14ac:dyDescent="0.25">
      <c r="B20" s="281"/>
      <c r="C20" s="274" t="s">
        <v>252</v>
      </c>
      <c r="D20" s="275"/>
      <c r="E20" s="283"/>
      <c r="F20" s="282"/>
      <c r="G20" s="282"/>
      <c r="H20" s="282"/>
      <c r="I20" s="282"/>
      <c r="J20" s="282"/>
    </row>
    <row r="21" spans="2:10" ht="15" customHeight="1" x14ac:dyDescent="0.25">
      <c r="B21" s="160"/>
      <c r="C21" s="163"/>
      <c r="D21" s="164" t="s">
        <v>253</v>
      </c>
      <c r="E21" s="159"/>
      <c r="F21" s="159"/>
      <c r="G21" s="159"/>
      <c r="H21" s="159"/>
      <c r="I21" s="159"/>
      <c r="J21" s="159"/>
    </row>
    <row r="22" spans="2:10" ht="15" customHeight="1" x14ac:dyDescent="0.25">
      <c r="B22" s="160"/>
      <c r="C22" s="163"/>
      <c r="D22" s="164" t="s">
        <v>254</v>
      </c>
      <c r="E22" s="159"/>
      <c r="F22" s="159"/>
      <c r="G22" s="159"/>
      <c r="H22" s="159"/>
      <c r="I22" s="159"/>
      <c r="J22" s="159"/>
    </row>
    <row r="23" spans="2:10" ht="15" customHeight="1" x14ac:dyDescent="0.25">
      <c r="B23" s="160"/>
      <c r="C23" s="163"/>
      <c r="D23" s="164" t="s">
        <v>255</v>
      </c>
      <c r="E23" s="159"/>
      <c r="F23" s="159"/>
      <c r="G23" s="159"/>
      <c r="H23" s="159"/>
      <c r="I23" s="159"/>
      <c r="J23" s="159"/>
    </row>
    <row r="24" spans="2:10" ht="15" customHeight="1" x14ac:dyDescent="0.25">
      <c r="B24" s="160"/>
      <c r="C24" s="163"/>
      <c r="D24" s="164" t="s">
        <v>256</v>
      </c>
      <c r="E24" s="159"/>
      <c r="F24" s="159"/>
      <c r="G24" s="159"/>
      <c r="H24" s="159"/>
      <c r="I24" s="159"/>
      <c r="J24" s="159"/>
    </row>
    <row r="25" spans="2:10" ht="15" customHeight="1" x14ac:dyDescent="0.25">
      <c r="B25" s="160"/>
      <c r="C25" s="163"/>
      <c r="D25" s="164" t="s">
        <v>257</v>
      </c>
      <c r="E25" s="159"/>
      <c r="F25" s="159"/>
      <c r="G25" s="159"/>
      <c r="H25" s="159"/>
      <c r="I25" s="159"/>
      <c r="J25" s="159"/>
    </row>
    <row r="26" spans="2:10" ht="15" customHeight="1" x14ac:dyDescent="0.25">
      <c r="B26" s="160"/>
      <c r="C26" s="163"/>
      <c r="D26" s="164" t="s">
        <v>258</v>
      </c>
      <c r="E26" s="159"/>
      <c r="F26" s="159"/>
      <c r="G26" s="159"/>
      <c r="H26" s="159"/>
      <c r="I26" s="159"/>
      <c r="J26" s="159"/>
    </row>
    <row r="27" spans="2:10" ht="15" customHeight="1" x14ac:dyDescent="0.25">
      <c r="B27" s="160"/>
      <c r="C27" s="163"/>
      <c r="D27" s="164" t="s">
        <v>259</v>
      </c>
      <c r="E27" s="159"/>
      <c r="F27" s="159"/>
      <c r="G27" s="159"/>
      <c r="H27" s="159"/>
      <c r="I27" s="159"/>
      <c r="J27" s="159"/>
    </row>
    <row r="28" spans="2:10" ht="15" customHeight="1" x14ac:dyDescent="0.25">
      <c r="B28" s="160"/>
      <c r="C28" s="163"/>
      <c r="D28" s="164" t="s">
        <v>260</v>
      </c>
      <c r="E28" s="159"/>
      <c r="F28" s="159"/>
      <c r="G28" s="159"/>
      <c r="H28" s="159"/>
      <c r="I28" s="159"/>
      <c r="J28" s="159"/>
    </row>
    <row r="29" spans="2:10" ht="15" customHeight="1" x14ac:dyDescent="0.25">
      <c r="B29" s="160"/>
      <c r="C29" s="163"/>
      <c r="D29" s="164" t="s">
        <v>261</v>
      </c>
      <c r="E29" s="159"/>
      <c r="F29" s="159"/>
      <c r="G29" s="159"/>
      <c r="H29" s="159"/>
      <c r="I29" s="159"/>
      <c r="J29" s="159"/>
    </row>
    <row r="30" spans="2:10" ht="15" customHeight="1" x14ac:dyDescent="0.25">
      <c r="B30" s="160"/>
      <c r="C30" s="163"/>
      <c r="D30" s="164" t="s">
        <v>262</v>
      </c>
      <c r="E30" s="159"/>
      <c r="F30" s="159"/>
      <c r="G30" s="159"/>
      <c r="H30" s="159"/>
      <c r="I30" s="159"/>
      <c r="J30" s="159"/>
    </row>
    <row r="31" spans="2:10" ht="15" customHeight="1" x14ac:dyDescent="0.25">
      <c r="B31" s="160"/>
      <c r="C31" s="163"/>
      <c r="D31" s="164" t="s">
        <v>263</v>
      </c>
      <c r="E31" s="159"/>
      <c r="F31" s="159"/>
      <c r="G31" s="159"/>
      <c r="H31" s="159"/>
      <c r="I31" s="159"/>
      <c r="J31" s="159"/>
    </row>
    <row r="32" spans="2:10" ht="15" customHeight="1" x14ac:dyDescent="0.25">
      <c r="B32" s="160"/>
      <c r="C32" s="274" t="s">
        <v>264</v>
      </c>
      <c r="D32" s="275"/>
      <c r="E32" s="159"/>
      <c r="F32" s="159"/>
      <c r="G32" s="159"/>
      <c r="H32" s="159"/>
      <c r="I32" s="159"/>
      <c r="J32" s="159"/>
    </row>
    <row r="33" spans="2:10" ht="15" customHeight="1" x14ac:dyDescent="0.25">
      <c r="B33" s="160"/>
      <c r="C33" s="163"/>
      <c r="D33" s="164" t="s">
        <v>265</v>
      </c>
      <c r="E33" s="159"/>
      <c r="F33" s="159"/>
      <c r="G33" s="159"/>
      <c r="H33" s="159"/>
      <c r="I33" s="159"/>
      <c r="J33" s="159"/>
    </row>
    <row r="34" spans="2:10" ht="15" customHeight="1" x14ac:dyDescent="0.25">
      <c r="B34" s="160"/>
      <c r="C34" s="163"/>
      <c r="D34" s="164" t="s">
        <v>266</v>
      </c>
      <c r="E34" s="159"/>
      <c r="F34" s="159"/>
      <c r="G34" s="159"/>
      <c r="H34" s="159"/>
      <c r="I34" s="159"/>
      <c r="J34" s="159"/>
    </row>
    <row r="35" spans="2:10" ht="15" customHeight="1" x14ac:dyDescent="0.25">
      <c r="B35" s="160"/>
      <c r="C35" s="163"/>
      <c r="D35" s="164" t="s">
        <v>267</v>
      </c>
      <c r="E35" s="159"/>
      <c r="F35" s="159"/>
      <c r="G35" s="159"/>
      <c r="H35" s="159"/>
      <c r="I35" s="159"/>
      <c r="J35" s="159"/>
    </row>
    <row r="36" spans="2:10" ht="15" customHeight="1" x14ac:dyDescent="0.25">
      <c r="B36" s="160"/>
      <c r="C36" s="163"/>
      <c r="D36" s="164" t="s">
        <v>268</v>
      </c>
      <c r="E36" s="159"/>
      <c r="F36" s="159"/>
      <c r="G36" s="159"/>
      <c r="H36" s="159"/>
      <c r="I36" s="159"/>
      <c r="J36" s="159"/>
    </row>
    <row r="37" spans="2:10" ht="15" customHeight="1" x14ac:dyDescent="0.25">
      <c r="B37" s="160"/>
      <c r="C37" s="163"/>
      <c r="D37" s="164" t="s">
        <v>269</v>
      </c>
      <c r="E37" s="159"/>
      <c r="F37" s="159"/>
      <c r="G37" s="159"/>
      <c r="H37" s="159"/>
      <c r="I37" s="159"/>
      <c r="J37" s="159"/>
    </row>
    <row r="38" spans="2:10" ht="15" customHeight="1" x14ac:dyDescent="0.25">
      <c r="B38" s="160"/>
      <c r="C38" s="163" t="s">
        <v>270</v>
      </c>
      <c r="D38" s="164"/>
      <c r="E38" s="159"/>
      <c r="F38" s="159"/>
      <c r="G38" s="159"/>
      <c r="H38" s="159"/>
      <c r="I38" s="159"/>
      <c r="J38" s="159"/>
    </row>
    <row r="39" spans="2:10" ht="15" customHeight="1" x14ac:dyDescent="0.25">
      <c r="B39" s="160"/>
      <c r="C39" s="280" t="s">
        <v>271</v>
      </c>
      <c r="D39" s="275"/>
      <c r="E39" s="162">
        <f>SUM(E40)</f>
        <v>106803560</v>
      </c>
      <c r="F39" s="162">
        <f t="shared" ref="F39:J39" si="0">SUM(F40)</f>
        <v>113686</v>
      </c>
      <c r="G39" s="162">
        <f t="shared" si="0"/>
        <v>106917246</v>
      </c>
      <c r="H39" s="162">
        <f t="shared" si="0"/>
        <v>106804362</v>
      </c>
      <c r="I39" s="162">
        <f t="shared" si="0"/>
        <v>106804362</v>
      </c>
      <c r="J39" s="162">
        <f t="shared" si="0"/>
        <v>802</v>
      </c>
    </row>
    <row r="40" spans="2:10" ht="15" customHeight="1" x14ac:dyDescent="0.25">
      <c r="B40" s="160"/>
      <c r="C40" s="163"/>
      <c r="D40" s="164" t="s">
        <v>272</v>
      </c>
      <c r="E40" s="162">
        <v>106803560</v>
      </c>
      <c r="F40" s="162">
        <v>113686</v>
      </c>
      <c r="G40" s="162">
        <f>SUM(E40:F40)</f>
        <v>106917246</v>
      </c>
      <c r="H40" s="162">
        <v>106804362</v>
      </c>
      <c r="I40" s="162">
        <f>SUM(H40)</f>
        <v>106804362</v>
      </c>
      <c r="J40" s="162">
        <f>SUM(H40-E40)</f>
        <v>802</v>
      </c>
    </row>
    <row r="41" spans="2:10" ht="15" customHeight="1" x14ac:dyDescent="0.25">
      <c r="B41" s="160"/>
      <c r="C41" s="274" t="s">
        <v>273</v>
      </c>
      <c r="D41" s="275"/>
      <c r="E41" s="162">
        <f>SUM(E42:E43)</f>
        <v>0</v>
      </c>
      <c r="F41" s="162">
        <f t="shared" ref="F41:J41" si="1">SUM(F42:F43)</f>
        <v>73735</v>
      </c>
      <c r="G41" s="162">
        <f t="shared" si="1"/>
        <v>73735</v>
      </c>
      <c r="H41" s="162">
        <f t="shared" si="1"/>
        <v>6887</v>
      </c>
      <c r="I41" s="162">
        <f t="shared" si="1"/>
        <v>6887</v>
      </c>
      <c r="J41" s="162">
        <f t="shared" si="1"/>
        <v>6887</v>
      </c>
    </row>
    <row r="42" spans="2:10" ht="15" customHeight="1" x14ac:dyDescent="0.25">
      <c r="B42" s="160"/>
      <c r="C42" s="163"/>
      <c r="D42" s="164" t="s">
        <v>274</v>
      </c>
      <c r="E42" s="162"/>
      <c r="F42" s="162"/>
      <c r="G42" s="162"/>
      <c r="H42" s="162"/>
      <c r="I42" s="162"/>
      <c r="J42" s="162"/>
    </row>
    <row r="43" spans="2:10" ht="15" customHeight="1" x14ac:dyDescent="0.25">
      <c r="B43" s="160"/>
      <c r="C43" s="163"/>
      <c r="D43" s="164" t="s">
        <v>275</v>
      </c>
      <c r="E43" s="162"/>
      <c r="F43" s="162">
        <v>73735</v>
      </c>
      <c r="G43" s="162">
        <f>SUM(E43:F43)</f>
        <v>73735</v>
      </c>
      <c r="H43" s="162">
        <v>6887</v>
      </c>
      <c r="I43" s="162">
        <f>SUM(H43)</f>
        <v>6887</v>
      </c>
      <c r="J43" s="162">
        <f>SUM(H43-E43)</f>
        <v>6887</v>
      </c>
    </row>
    <row r="44" spans="2:10" ht="8.1" customHeight="1" x14ac:dyDescent="0.25">
      <c r="B44" s="160"/>
      <c r="C44" s="163"/>
      <c r="D44" s="164"/>
      <c r="E44" s="162"/>
      <c r="F44" s="162"/>
      <c r="G44" s="162"/>
      <c r="H44" s="162"/>
      <c r="I44" s="162"/>
      <c r="J44" s="162"/>
    </row>
    <row r="45" spans="2:10" ht="15" customHeight="1" x14ac:dyDescent="0.25">
      <c r="B45" s="271" t="s">
        <v>276</v>
      </c>
      <c r="C45" s="272"/>
      <c r="D45" s="273"/>
      <c r="E45" s="279">
        <f>SUM(E12+E13+E14+E15+E16+E17+E18+E19+E32+E38+E39+E41)</f>
        <v>129632848</v>
      </c>
      <c r="F45" s="279">
        <f t="shared" ref="F45:J45" si="2">SUM(F12+F13+F14+F15+F16+F17+F18+F19+F32+F38+F39+F41)</f>
        <v>3557898</v>
      </c>
      <c r="G45" s="279">
        <f t="shared" si="2"/>
        <v>133190746</v>
      </c>
      <c r="H45" s="279">
        <f t="shared" si="2"/>
        <v>132811839</v>
      </c>
      <c r="I45" s="279">
        <f t="shared" si="2"/>
        <v>132811839</v>
      </c>
      <c r="J45" s="279">
        <f t="shared" si="2"/>
        <v>3178991</v>
      </c>
    </row>
    <row r="46" spans="2:10" ht="15" customHeight="1" x14ac:dyDescent="0.25">
      <c r="B46" s="271" t="s">
        <v>277</v>
      </c>
      <c r="C46" s="272"/>
      <c r="D46" s="273"/>
      <c r="E46" s="279"/>
      <c r="F46" s="279"/>
      <c r="G46" s="279"/>
      <c r="H46" s="279"/>
      <c r="I46" s="279"/>
      <c r="J46" s="279"/>
    </row>
    <row r="47" spans="2:10" ht="8.1" customHeight="1" x14ac:dyDescent="0.25">
      <c r="B47" s="281"/>
      <c r="C47" s="280"/>
      <c r="D47" s="275"/>
      <c r="E47" s="279"/>
      <c r="F47" s="279"/>
      <c r="G47" s="279"/>
      <c r="H47" s="279"/>
      <c r="I47" s="279"/>
      <c r="J47" s="279"/>
    </row>
    <row r="48" spans="2:10" ht="15" customHeight="1" x14ac:dyDescent="0.25">
      <c r="B48" s="271" t="s">
        <v>278</v>
      </c>
      <c r="C48" s="272"/>
      <c r="D48" s="273"/>
      <c r="E48" s="165"/>
      <c r="F48" s="165"/>
      <c r="G48" s="165"/>
      <c r="H48" s="165"/>
      <c r="I48" s="165"/>
      <c r="J48" s="159"/>
    </row>
    <row r="49" spans="2:10" ht="8.1" customHeight="1" x14ac:dyDescent="0.25">
      <c r="B49" s="160"/>
      <c r="C49" s="163"/>
      <c r="D49" s="164"/>
      <c r="E49" s="154"/>
      <c r="F49" s="154"/>
      <c r="G49" s="154"/>
      <c r="H49" s="154"/>
      <c r="I49" s="154"/>
      <c r="J49" s="154"/>
    </row>
    <row r="50" spans="2:10" ht="15" customHeight="1" x14ac:dyDescent="0.25">
      <c r="B50" s="271" t="s">
        <v>279</v>
      </c>
      <c r="C50" s="272"/>
      <c r="D50" s="273"/>
      <c r="E50" s="159"/>
      <c r="F50" s="159"/>
      <c r="G50" s="159"/>
      <c r="H50" s="159"/>
      <c r="I50" s="159"/>
      <c r="J50" s="159"/>
    </row>
    <row r="51" spans="2:10" ht="15" customHeight="1" x14ac:dyDescent="0.25">
      <c r="B51" s="160"/>
      <c r="C51" s="274" t="s">
        <v>280</v>
      </c>
      <c r="D51" s="275"/>
      <c r="E51" s="159"/>
      <c r="F51" s="159"/>
      <c r="G51" s="159"/>
      <c r="H51" s="159"/>
      <c r="I51" s="159"/>
      <c r="J51" s="159"/>
    </row>
    <row r="52" spans="2:10" ht="15" customHeight="1" x14ac:dyDescent="0.25">
      <c r="B52" s="160"/>
      <c r="C52" s="163"/>
      <c r="D52" s="164" t="s">
        <v>281</v>
      </c>
      <c r="E52" s="159"/>
      <c r="F52" s="159"/>
      <c r="G52" s="159"/>
      <c r="H52" s="159"/>
      <c r="I52" s="159"/>
      <c r="J52" s="159"/>
    </row>
    <row r="53" spans="2:10" ht="15" customHeight="1" x14ac:dyDescent="0.25">
      <c r="B53" s="160"/>
      <c r="C53" s="163"/>
      <c r="D53" s="164" t="s">
        <v>282</v>
      </c>
      <c r="E53" s="159"/>
      <c r="F53" s="159"/>
      <c r="G53" s="159"/>
      <c r="H53" s="159"/>
      <c r="I53" s="159"/>
      <c r="J53" s="159"/>
    </row>
    <row r="54" spans="2:10" ht="15" customHeight="1" x14ac:dyDescent="0.25">
      <c r="B54" s="160"/>
      <c r="C54" s="163"/>
      <c r="D54" s="164" t="s">
        <v>283</v>
      </c>
      <c r="E54" s="159"/>
      <c r="F54" s="159"/>
      <c r="G54" s="159"/>
      <c r="H54" s="159"/>
      <c r="I54" s="159"/>
      <c r="J54" s="159"/>
    </row>
    <row r="55" spans="2:10" ht="15" customHeight="1" x14ac:dyDescent="0.25">
      <c r="B55" s="160"/>
      <c r="C55" s="163"/>
      <c r="D55" s="166" t="s">
        <v>284</v>
      </c>
      <c r="E55" s="159"/>
      <c r="F55" s="159"/>
      <c r="G55" s="159"/>
      <c r="H55" s="159"/>
      <c r="I55" s="159"/>
      <c r="J55" s="159"/>
    </row>
    <row r="56" spans="2:10" ht="15" customHeight="1" x14ac:dyDescent="0.25">
      <c r="B56" s="160"/>
      <c r="C56" s="163"/>
      <c r="D56" s="164" t="s">
        <v>285</v>
      </c>
      <c r="E56" s="159"/>
      <c r="F56" s="159"/>
      <c r="G56" s="159"/>
      <c r="H56" s="159"/>
      <c r="I56" s="159"/>
      <c r="J56" s="159"/>
    </row>
    <row r="57" spans="2:10" ht="15" customHeight="1" x14ac:dyDescent="0.25">
      <c r="B57" s="160"/>
      <c r="C57" s="163"/>
      <c r="D57" s="164" t="s">
        <v>286</v>
      </c>
      <c r="E57" s="159"/>
      <c r="F57" s="159"/>
      <c r="G57" s="159"/>
      <c r="H57" s="159"/>
      <c r="I57" s="159"/>
      <c r="J57" s="159"/>
    </row>
    <row r="58" spans="2:10" ht="15" customHeight="1" x14ac:dyDescent="0.25">
      <c r="B58" s="160"/>
      <c r="C58" s="163"/>
      <c r="D58" s="166" t="s">
        <v>287</v>
      </c>
      <c r="E58" s="159"/>
      <c r="F58" s="159"/>
      <c r="G58" s="159"/>
      <c r="H58" s="159"/>
      <c r="I58" s="159"/>
      <c r="J58" s="159"/>
    </row>
    <row r="59" spans="2:10" ht="15" customHeight="1" x14ac:dyDescent="0.25">
      <c r="B59" s="160"/>
      <c r="C59" s="163"/>
      <c r="D59" s="167" t="s">
        <v>288</v>
      </c>
      <c r="E59" s="159"/>
      <c r="F59" s="159"/>
      <c r="G59" s="159"/>
      <c r="H59" s="159"/>
      <c r="I59" s="159"/>
      <c r="J59" s="159"/>
    </row>
    <row r="60" spans="2:10" ht="15" customHeight="1" x14ac:dyDescent="0.25">
      <c r="B60" s="160"/>
      <c r="C60" s="274" t="s">
        <v>289</v>
      </c>
      <c r="D60" s="275"/>
      <c r="E60" s="159"/>
      <c r="F60" s="159"/>
      <c r="G60" s="159"/>
      <c r="H60" s="159"/>
      <c r="I60" s="159"/>
      <c r="J60" s="159"/>
    </row>
    <row r="61" spans="2:10" ht="15" customHeight="1" x14ac:dyDescent="0.25">
      <c r="B61" s="160"/>
      <c r="C61" s="163"/>
      <c r="D61" s="164" t="s">
        <v>290</v>
      </c>
      <c r="E61" s="159"/>
      <c r="F61" s="159"/>
      <c r="G61" s="159"/>
      <c r="H61" s="159"/>
      <c r="I61" s="159"/>
      <c r="J61" s="159"/>
    </row>
    <row r="62" spans="2:10" ht="15" customHeight="1" x14ac:dyDescent="0.25">
      <c r="B62" s="160"/>
      <c r="C62" s="163"/>
      <c r="D62" s="164" t="s">
        <v>291</v>
      </c>
      <c r="E62" s="159"/>
      <c r="F62" s="159"/>
      <c r="G62" s="159"/>
      <c r="H62" s="159"/>
      <c r="I62" s="159"/>
      <c r="J62" s="159"/>
    </row>
    <row r="63" spans="2:10" ht="15" customHeight="1" x14ac:dyDescent="0.25">
      <c r="B63" s="160"/>
      <c r="C63" s="163"/>
      <c r="D63" s="164" t="s">
        <v>292</v>
      </c>
      <c r="E63" s="159"/>
      <c r="F63" s="159"/>
      <c r="G63" s="159"/>
      <c r="H63" s="159"/>
      <c r="I63" s="159"/>
      <c r="J63" s="159"/>
    </row>
    <row r="64" spans="2:10" ht="15" customHeight="1" x14ac:dyDescent="0.25">
      <c r="B64" s="160"/>
      <c r="C64" s="163"/>
      <c r="D64" s="164" t="s">
        <v>293</v>
      </c>
      <c r="E64" s="159"/>
      <c r="F64" s="159"/>
      <c r="G64" s="159"/>
      <c r="H64" s="159"/>
      <c r="I64" s="159"/>
      <c r="J64" s="159"/>
    </row>
    <row r="65" spans="2:10" ht="15" customHeight="1" x14ac:dyDescent="0.25">
      <c r="B65" s="160"/>
      <c r="C65" s="274" t="s">
        <v>294</v>
      </c>
      <c r="D65" s="275"/>
      <c r="E65" s="159"/>
      <c r="F65" s="159"/>
      <c r="G65" s="159"/>
      <c r="H65" s="159"/>
      <c r="I65" s="159"/>
      <c r="J65" s="159"/>
    </row>
    <row r="66" spans="2:10" ht="15" customHeight="1" x14ac:dyDescent="0.25">
      <c r="B66" s="160"/>
      <c r="C66" s="163"/>
      <c r="D66" s="166" t="s">
        <v>295</v>
      </c>
      <c r="E66" s="159"/>
      <c r="F66" s="159"/>
      <c r="G66" s="159"/>
      <c r="H66" s="159"/>
      <c r="I66" s="159"/>
      <c r="J66" s="159"/>
    </row>
    <row r="67" spans="2:10" ht="15" customHeight="1" x14ac:dyDescent="0.25">
      <c r="B67" s="160"/>
      <c r="C67" s="163"/>
      <c r="D67" s="164" t="s">
        <v>296</v>
      </c>
      <c r="E67" s="159"/>
      <c r="F67" s="159"/>
      <c r="G67" s="159"/>
      <c r="H67" s="159"/>
      <c r="I67" s="159"/>
      <c r="J67" s="159"/>
    </row>
    <row r="68" spans="2:10" ht="15" customHeight="1" x14ac:dyDescent="0.25">
      <c r="B68" s="160"/>
      <c r="C68" s="274" t="s">
        <v>297</v>
      </c>
      <c r="D68" s="275"/>
      <c r="E68" s="162">
        <v>0</v>
      </c>
      <c r="F68" s="162">
        <v>16199609</v>
      </c>
      <c r="G68" s="162">
        <f>SUM(E68:F68)</f>
        <v>16199609</v>
      </c>
      <c r="H68" s="162">
        <v>9667369</v>
      </c>
      <c r="I68" s="162">
        <f>SUM(H68)</f>
        <v>9667369</v>
      </c>
      <c r="J68" s="162">
        <f>SUM(H68-E68)</f>
        <v>9667369</v>
      </c>
    </row>
    <row r="69" spans="2:10" ht="15" customHeight="1" x14ac:dyDescent="0.25">
      <c r="B69" s="160"/>
      <c r="C69" s="274" t="s">
        <v>298</v>
      </c>
      <c r="D69" s="275"/>
      <c r="E69" s="168"/>
      <c r="F69" s="168"/>
      <c r="G69" s="168"/>
      <c r="H69" s="168"/>
      <c r="I69" s="168"/>
      <c r="J69" s="168"/>
    </row>
    <row r="70" spans="2:10" ht="8.1" customHeight="1" x14ac:dyDescent="0.25">
      <c r="B70" s="160"/>
      <c r="C70" s="274"/>
      <c r="D70" s="275"/>
      <c r="E70" s="169"/>
      <c r="F70" s="169"/>
      <c r="G70" s="169"/>
      <c r="H70" s="169"/>
      <c r="I70" s="169"/>
      <c r="J70" s="169"/>
    </row>
    <row r="71" spans="2:10" ht="15" customHeight="1" x14ac:dyDescent="0.25">
      <c r="B71" s="271" t="s">
        <v>299</v>
      </c>
      <c r="C71" s="272"/>
      <c r="D71" s="273"/>
      <c r="E71" s="162">
        <f>SUM(E51+E60+E65+E68+E69)</f>
        <v>0</v>
      </c>
      <c r="F71" s="162">
        <f t="shared" ref="F71:J71" si="3">SUM(F51+F60+F65+F68+F69)</f>
        <v>16199609</v>
      </c>
      <c r="G71" s="162">
        <f t="shared" si="3"/>
        <v>16199609</v>
      </c>
      <c r="H71" s="162">
        <f t="shared" si="3"/>
        <v>9667369</v>
      </c>
      <c r="I71" s="162">
        <f t="shared" si="3"/>
        <v>9667369</v>
      </c>
      <c r="J71" s="162">
        <f t="shared" si="3"/>
        <v>9667369</v>
      </c>
    </row>
    <row r="72" spans="2:10" ht="8.1" customHeight="1" x14ac:dyDescent="0.25">
      <c r="B72" s="160"/>
      <c r="C72" s="274"/>
      <c r="D72" s="275"/>
      <c r="E72" s="169"/>
      <c r="F72" s="169"/>
      <c r="G72" s="169"/>
      <c r="H72" s="169"/>
      <c r="I72" s="169"/>
      <c r="J72" s="169"/>
    </row>
    <row r="73" spans="2:10" ht="15" customHeight="1" x14ac:dyDescent="0.25">
      <c r="B73" s="271" t="s">
        <v>300</v>
      </c>
      <c r="C73" s="272"/>
      <c r="D73" s="273"/>
      <c r="E73" s="168"/>
      <c r="F73" s="168"/>
      <c r="G73" s="168"/>
      <c r="H73" s="168"/>
      <c r="I73" s="168"/>
      <c r="J73" s="168"/>
    </row>
    <row r="74" spans="2:10" ht="15" customHeight="1" x14ac:dyDescent="0.25">
      <c r="B74" s="160"/>
      <c r="C74" s="274" t="s">
        <v>301</v>
      </c>
      <c r="D74" s="275"/>
      <c r="E74" s="168"/>
      <c r="F74" s="168"/>
      <c r="G74" s="168"/>
      <c r="H74" s="168"/>
      <c r="I74" s="168"/>
      <c r="J74" s="168"/>
    </row>
    <row r="75" spans="2:10" ht="8.1" customHeight="1" x14ac:dyDescent="0.25">
      <c r="B75" s="160"/>
      <c r="C75" s="274"/>
      <c r="D75" s="275"/>
      <c r="E75" s="168"/>
      <c r="F75" s="168"/>
      <c r="G75" s="168"/>
      <c r="H75" s="168"/>
      <c r="I75" s="168"/>
      <c r="J75" s="168"/>
    </row>
    <row r="76" spans="2:10" ht="15" customHeight="1" x14ac:dyDescent="0.25">
      <c r="B76" s="271" t="s">
        <v>302</v>
      </c>
      <c r="C76" s="272"/>
      <c r="D76" s="273"/>
      <c r="E76" s="162">
        <f>SUM(E45+E71)</f>
        <v>129632848</v>
      </c>
      <c r="F76" s="162">
        <f t="shared" ref="F76:J76" si="4">SUM(F45+F71)</f>
        <v>19757507</v>
      </c>
      <c r="G76" s="162">
        <f t="shared" si="4"/>
        <v>149390355</v>
      </c>
      <c r="H76" s="162">
        <f t="shared" si="4"/>
        <v>142479208</v>
      </c>
      <c r="I76" s="162">
        <f t="shared" si="4"/>
        <v>142479208</v>
      </c>
      <c r="J76" s="162">
        <f t="shared" si="4"/>
        <v>12846360</v>
      </c>
    </row>
    <row r="77" spans="2:10" ht="8.1" customHeight="1" x14ac:dyDescent="0.25">
      <c r="B77" s="160"/>
      <c r="C77" s="274"/>
      <c r="D77" s="275"/>
      <c r="E77" s="159"/>
      <c r="F77" s="159"/>
      <c r="G77" s="159"/>
      <c r="H77" s="159"/>
      <c r="I77" s="159"/>
      <c r="J77" s="159"/>
    </row>
    <row r="78" spans="2:10" ht="15" customHeight="1" x14ac:dyDescent="0.25">
      <c r="B78" s="160"/>
      <c r="C78" s="276" t="s">
        <v>303</v>
      </c>
      <c r="D78" s="273"/>
      <c r="E78" s="159"/>
      <c r="F78" s="159"/>
      <c r="G78" s="159"/>
      <c r="H78" s="159"/>
      <c r="I78" s="159"/>
      <c r="J78" s="159"/>
    </row>
    <row r="79" spans="2:10" ht="15" customHeight="1" x14ac:dyDescent="0.25">
      <c r="B79" s="160"/>
      <c r="C79" s="274" t="s">
        <v>304</v>
      </c>
      <c r="D79" s="275"/>
      <c r="E79" s="159"/>
      <c r="F79" s="159"/>
      <c r="G79" s="159"/>
      <c r="H79" s="159"/>
      <c r="I79" s="159"/>
      <c r="J79" s="159"/>
    </row>
    <row r="80" spans="2:10" ht="15" customHeight="1" x14ac:dyDescent="0.25">
      <c r="B80" s="160"/>
      <c r="C80" s="277" t="s">
        <v>305</v>
      </c>
      <c r="D80" s="278"/>
      <c r="E80" s="159"/>
      <c r="F80" s="159"/>
      <c r="G80" s="159"/>
      <c r="H80" s="159"/>
      <c r="I80" s="159"/>
      <c r="J80" s="159"/>
    </row>
    <row r="81" spans="2:10" ht="15" customHeight="1" x14ac:dyDescent="0.25">
      <c r="B81" s="160"/>
      <c r="C81" s="276" t="s">
        <v>306</v>
      </c>
      <c r="D81" s="273"/>
      <c r="E81" s="159"/>
      <c r="F81" s="159"/>
      <c r="G81" s="159"/>
      <c r="H81" s="159"/>
      <c r="I81" s="159"/>
      <c r="J81" s="159"/>
    </row>
    <row r="82" spans="2:10" ht="8.1" customHeight="1" thickBot="1" x14ac:dyDescent="0.3">
      <c r="B82" s="170"/>
      <c r="C82" s="269"/>
      <c r="D82" s="270"/>
      <c r="E82" s="171"/>
      <c r="F82" s="171"/>
      <c r="G82" s="171"/>
      <c r="H82" s="171"/>
      <c r="I82" s="171"/>
      <c r="J82" s="171"/>
    </row>
    <row r="83" spans="2:10" ht="16.5" x14ac:dyDescent="0.3">
      <c r="B83" s="143" t="s">
        <v>622</v>
      </c>
      <c r="C83" s="143"/>
      <c r="D83" s="143"/>
      <c r="E83" s="143"/>
      <c r="F83" s="143"/>
      <c r="G83" s="143"/>
      <c r="H83" s="143"/>
      <c r="I83" s="143"/>
      <c r="J83" s="143"/>
    </row>
    <row r="84" spans="2:10" ht="16.5" x14ac:dyDescent="0.3">
      <c r="B84" s="143"/>
      <c r="C84" s="143"/>
      <c r="D84" s="143"/>
      <c r="E84" s="143"/>
      <c r="F84" s="143"/>
      <c r="G84" s="143"/>
      <c r="H84" s="143"/>
      <c r="I84" s="143"/>
      <c r="J84" s="143"/>
    </row>
    <row r="85" spans="2:10" ht="16.5" x14ac:dyDescent="0.3">
      <c r="B85" s="143"/>
      <c r="C85" s="143"/>
      <c r="D85" s="143"/>
      <c r="E85" s="143"/>
      <c r="F85" s="143"/>
      <c r="G85" s="143"/>
      <c r="H85" s="143"/>
      <c r="I85" s="143"/>
      <c r="J85" s="143"/>
    </row>
    <row r="86" spans="2:10" ht="16.5" x14ac:dyDescent="0.3">
      <c r="B86" s="143"/>
      <c r="C86" s="143"/>
      <c r="D86" s="143"/>
      <c r="E86" s="143"/>
      <c r="F86" s="143"/>
      <c r="G86" s="143"/>
      <c r="H86" s="143"/>
      <c r="I86" s="143"/>
      <c r="J86" s="143"/>
    </row>
    <row r="87" spans="2:10" ht="16.5" x14ac:dyDescent="0.3">
      <c r="B87" s="143"/>
      <c r="C87" s="143"/>
      <c r="D87" s="143"/>
      <c r="E87" s="143"/>
      <c r="F87" s="143"/>
      <c r="G87" s="143"/>
      <c r="H87" s="143"/>
      <c r="I87" s="143"/>
      <c r="J87" s="143"/>
    </row>
    <row r="88" spans="2:10" ht="16.5" x14ac:dyDescent="0.3">
      <c r="B88" s="143"/>
      <c r="C88" s="143"/>
      <c r="D88" s="143"/>
      <c r="E88" s="143"/>
      <c r="F88" s="143"/>
      <c r="G88" s="143"/>
      <c r="H88" s="143"/>
      <c r="I88" s="143"/>
      <c r="J88" s="143"/>
    </row>
    <row r="89" spans="2:10" ht="16.5" x14ac:dyDescent="0.3">
      <c r="B89" s="143"/>
      <c r="C89" s="143"/>
      <c r="D89" s="143"/>
      <c r="E89" s="143"/>
      <c r="F89" s="143"/>
      <c r="G89" s="143"/>
      <c r="H89" s="143"/>
      <c r="I89" s="143"/>
      <c r="J89" s="143"/>
    </row>
    <row r="90" spans="2:10" ht="16.5" x14ac:dyDescent="0.3">
      <c r="B90" s="143"/>
      <c r="C90" s="143"/>
      <c r="D90" s="143"/>
      <c r="E90" s="143"/>
      <c r="F90" s="143"/>
      <c r="G90" s="143"/>
      <c r="H90" s="143"/>
      <c r="I90" s="143"/>
      <c r="J90" s="143"/>
    </row>
  </sheetData>
  <mergeCells count="65">
    <mergeCell ref="B3:J3"/>
    <mergeCell ref="B4:J4"/>
    <mergeCell ref="B5:J5"/>
    <mergeCell ref="B6:J6"/>
    <mergeCell ref="B7:D7"/>
    <mergeCell ref="E7:I7"/>
    <mergeCell ref="J7:J9"/>
    <mergeCell ref="B8:D8"/>
    <mergeCell ref="B9:D9"/>
    <mergeCell ref="E8:E9"/>
    <mergeCell ref="C17:D17"/>
    <mergeCell ref="F8:F9"/>
    <mergeCell ref="G8:G9"/>
    <mergeCell ref="H8:H9"/>
    <mergeCell ref="I8:I9"/>
    <mergeCell ref="B10:D10"/>
    <mergeCell ref="B11:D11"/>
    <mergeCell ref="C12:D12"/>
    <mergeCell ref="C13:D13"/>
    <mergeCell ref="C14:D14"/>
    <mergeCell ref="C15:D15"/>
    <mergeCell ref="C16:D16"/>
    <mergeCell ref="C18:D18"/>
    <mergeCell ref="B19:B20"/>
    <mergeCell ref="C19:D19"/>
    <mergeCell ref="C20:D20"/>
    <mergeCell ref="E19:E20"/>
    <mergeCell ref="G19:G20"/>
    <mergeCell ref="H19:H20"/>
    <mergeCell ref="I19:I20"/>
    <mergeCell ref="J19:J20"/>
    <mergeCell ref="C32:D32"/>
    <mergeCell ref="F19:F20"/>
    <mergeCell ref="C39:D39"/>
    <mergeCell ref="C41:D41"/>
    <mergeCell ref="B45:D45"/>
    <mergeCell ref="B46:D46"/>
    <mergeCell ref="B47:D47"/>
    <mergeCell ref="G45:G47"/>
    <mergeCell ref="H45:H47"/>
    <mergeCell ref="I45:I47"/>
    <mergeCell ref="J45:J47"/>
    <mergeCell ref="B48:D48"/>
    <mergeCell ref="E45:E47"/>
    <mergeCell ref="C60:D60"/>
    <mergeCell ref="C65:D65"/>
    <mergeCell ref="C68:D68"/>
    <mergeCell ref="C69:D69"/>
    <mergeCell ref="F45:F47"/>
    <mergeCell ref="C82:D82"/>
    <mergeCell ref="B2:J2"/>
    <mergeCell ref="B76:D76"/>
    <mergeCell ref="C77:D77"/>
    <mergeCell ref="C78:D78"/>
    <mergeCell ref="C79:D79"/>
    <mergeCell ref="C80:D80"/>
    <mergeCell ref="C81:D81"/>
    <mergeCell ref="C70:D70"/>
    <mergeCell ref="B71:D71"/>
    <mergeCell ref="C72:D72"/>
    <mergeCell ref="B73:D73"/>
    <mergeCell ref="C74:D74"/>
    <mergeCell ref="C75:D75"/>
    <mergeCell ref="B50:D50"/>
    <mergeCell ref="C51:D51"/>
  </mergeCells>
  <printOptions horizontalCentered="1"/>
  <pageMargins left="0.27559055118110237" right="0.15748031496062992" top="0.59055118110236227" bottom="0.39370078740157483" header="0.31496062992125984" footer="0.31496062992125984"/>
  <pageSetup scale="75" fitToHeight="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171"/>
  <sheetViews>
    <sheetView showGridLines="0" zoomScale="80" zoomScaleNormal="80" workbookViewId="0">
      <selection activeCell="B163" sqref="B163"/>
    </sheetView>
  </sheetViews>
  <sheetFormatPr baseColWidth="10" defaultRowHeight="16.5" x14ac:dyDescent="0.3"/>
  <cols>
    <col min="1" max="1" width="3.140625" style="143" customWidth="1"/>
    <col min="2" max="2" width="8.85546875" style="143" customWidth="1"/>
    <col min="3" max="3" width="61.7109375" style="143" customWidth="1"/>
    <col min="4" max="9" width="16.7109375" style="143" customWidth="1"/>
    <col min="10" max="16384" width="11.42578125" style="143"/>
  </cols>
  <sheetData>
    <row r="1" spans="2:9" x14ac:dyDescent="0.3">
      <c r="B1" s="172" t="s">
        <v>308</v>
      </c>
    </row>
    <row r="2" spans="2:9" x14ac:dyDescent="0.3">
      <c r="B2" s="302" t="s">
        <v>309</v>
      </c>
      <c r="C2" s="302"/>
      <c r="D2" s="302"/>
      <c r="E2" s="302"/>
      <c r="F2" s="302"/>
      <c r="G2" s="302"/>
      <c r="H2" s="302"/>
      <c r="I2" s="302"/>
    </row>
    <row r="3" spans="2:9" ht="17.25" thickBot="1" x14ac:dyDescent="0.35">
      <c r="B3" s="303" t="s">
        <v>310</v>
      </c>
      <c r="C3" s="303"/>
      <c r="D3" s="303"/>
      <c r="E3" s="303"/>
      <c r="F3" s="303"/>
      <c r="G3" s="303"/>
      <c r="H3" s="303"/>
      <c r="I3" s="303"/>
    </row>
    <row r="4" spans="2:9" x14ac:dyDescent="0.3">
      <c r="B4" s="288" t="s">
        <v>610</v>
      </c>
      <c r="C4" s="289"/>
      <c r="D4" s="289"/>
      <c r="E4" s="289"/>
      <c r="F4" s="289"/>
      <c r="G4" s="289"/>
      <c r="H4" s="289"/>
      <c r="I4" s="308"/>
    </row>
    <row r="5" spans="2:9" x14ac:dyDescent="0.3">
      <c r="B5" s="291" t="s">
        <v>309</v>
      </c>
      <c r="C5" s="292"/>
      <c r="D5" s="292"/>
      <c r="E5" s="292"/>
      <c r="F5" s="292"/>
      <c r="G5" s="292"/>
      <c r="H5" s="292"/>
      <c r="I5" s="309"/>
    </row>
    <row r="6" spans="2:9" x14ac:dyDescent="0.3">
      <c r="B6" s="291" t="s">
        <v>311</v>
      </c>
      <c r="C6" s="292"/>
      <c r="D6" s="292"/>
      <c r="E6" s="292"/>
      <c r="F6" s="292"/>
      <c r="G6" s="292"/>
      <c r="H6" s="292"/>
      <c r="I6" s="309"/>
    </row>
    <row r="7" spans="2:9" x14ac:dyDescent="0.3">
      <c r="B7" s="291" t="s">
        <v>611</v>
      </c>
      <c r="C7" s="292"/>
      <c r="D7" s="292"/>
      <c r="E7" s="292"/>
      <c r="F7" s="292"/>
      <c r="G7" s="292"/>
      <c r="H7" s="292"/>
      <c r="I7" s="309"/>
    </row>
    <row r="8" spans="2:9" ht="17.25" thickBot="1" x14ac:dyDescent="0.35">
      <c r="B8" s="294" t="s">
        <v>4</v>
      </c>
      <c r="C8" s="295"/>
      <c r="D8" s="295"/>
      <c r="E8" s="295"/>
      <c r="F8" s="295"/>
      <c r="G8" s="295"/>
      <c r="H8" s="295"/>
      <c r="I8" s="310"/>
    </row>
    <row r="9" spans="2:9" ht="17.25" thickBot="1" x14ac:dyDescent="0.35">
      <c r="B9" s="288" t="s">
        <v>5</v>
      </c>
      <c r="C9" s="290"/>
      <c r="D9" s="297" t="s">
        <v>312</v>
      </c>
      <c r="E9" s="298"/>
      <c r="F9" s="298"/>
      <c r="G9" s="298"/>
      <c r="H9" s="299"/>
      <c r="I9" s="246" t="s">
        <v>313</v>
      </c>
    </row>
    <row r="10" spans="2:9" ht="33.75" thickBot="1" x14ac:dyDescent="0.35">
      <c r="B10" s="294"/>
      <c r="C10" s="296"/>
      <c r="D10" s="145" t="s">
        <v>196</v>
      </c>
      <c r="E10" s="173" t="s">
        <v>314</v>
      </c>
      <c r="F10" s="145" t="s">
        <v>315</v>
      </c>
      <c r="G10" s="145" t="s">
        <v>197</v>
      </c>
      <c r="H10" s="145" t="s">
        <v>199</v>
      </c>
      <c r="I10" s="247"/>
    </row>
    <row r="11" spans="2:9" ht="18" customHeight="1" x14ac:dyDescent="0.3">
      <c r="B11" s="306" t="s">
        <v>316</v>
      </c>
      <c r="C11" s="307"/>
      <c r="D11" s="174">
        <f>SUM(D12+D20+D30+D40+D50+D60+D64)</f>
        <v>129632848</v>
      </c>
      <c r="E11" s="174">
        <f t="shared" ref="E11:I11" si="0">SUM(E12+E20+E30+E40+E50+E60+E64)</f>
        <v>3557899</v>
      </c>
      <c r="F11" s="174">
        <f t="shared" si="0"/>
        <v>133190747</v>
      </c>
      <c r="G11" s="174">
        <f t="shared" si="0"/>
        <v>131745050</v>
      </c>
      <c r="H11" s="174">
        <f t="shared" si="0"/>
        <v>131745050</v>
      </c>
      <c r="I11" s="174">
        <f t="shared" si="0"/>
        <v>1445697</v>
      </c>
    </row>
    <row r="12" spans="2:9" ht="18" customHeight="1" x14ac:dyDescent="0.3">
      <c r="B12" s="281" t="s">
        <v>317</v>
      </c>
      <c r="C12" s="301"/>
      <c r="D12" s="175">
        <f>SUM(D13:D19)</f>
        <v>99374996</v>
      </c>
      <c r="E12" s="175">
        <f t="shared" ref="E12:I12" si="1">SUM(E13:E19)</f>
        <v>-5413842</v>
      </c>
      <c r="F12" s="175">
        <f t="shared" si="1"/>
        <v>93961154</v>
      </c>
      <c r="G12" s="175">
        <f t="shared" si="1"/>
        <v>93961154</v>
      </c>
      <c r="H12" s="175">
        <f t="shared" si="1"/>
        <v>93961154</v>
      </c>
      <c r="I12" s="175">
        <f t="shared" si="1"/>
        <v>0</v>
      </c>
    </row>
    <row r="13" spans="2:9" ht="18" customHeight="1" x14ac:dyDescent="0.3">
      <c r="B13" s="160"/>
      <c r="C13" s="163" t="s">
        <v>318</v>
      </c>
      <c r="D13" s="175">
        <v>52387513</v>
      </c>
      <c r="E13" s="162">
        <v>-1161390</v>
      </c>
      <c r="F13" s="162">
        <f>SUM(D13:E13)</f>
        <v>51226123</v>
      </c>
      <c r="G13" s="162">
        <v>51226123</v>
      </c>
      <c r="H13" s="162">
        <f>SUM(G13)</f>
        <v>51226123</v>
      </c>
      <c r="I13" s="162">
        <f>SUM(F13-G13)</f>
        <v>0</v>
      </c>
    </row>
    <row r="14" spans="2:9" ht="18" customHeight="1" x14ac:dyDescent="0.3">
      <c r="B14" s="160"/>
      <c r="C14" s="163" t="s">
        <v>319</v>
      </c>
      <c r="D14" s="175"/>
      <c r="E14" s="162">
        <v>400555</v>
      </c>
      <c r="F14" s="162">
        <f t="shared" ref="F14:F59" si="2">SUM(D14:E14)</f>
        <v>400555</v>
      </c>
      <c r="G14" s="162">
        <v>400555</v>
      </c>
      <c r="H14" s="162">
        <f t="shared" ref="H14:H59" si="3">SUM(G14)</f>
        <v>400555</v>
      </c>
      <c r="I14" s="162">
        <f t="shared" ref="I14:I59" si="4">SUM(F14-G14)</f>
        <v>0</v>
      </c>
    </row>
    <row r="15" spans="2:9" ht="18" customHeight="1" x14ac:dyDescent="0.3">
      <c r="B15" s="160"/>
      <c r="C15" s="163" t="s">
        <v>320</v>
      </c>
      <c r="D15" s="175">
        <v>17932659</v>
      </c>
      <c r="E15" s="162">
        <v>-1472422</v>
      </c>
      <c r="F15" s="162">
        <f t="shared" si="2"/>
        <v>16460237</v>
      </c>
      <c r="G15" s="162">
        <v>16460237</v>
      </c>
      <c r="H15" s="162">
        <f t="shared" si="3"/>
        <v>16460237</v>
      </c>
      <c r="I15" s="162">
        <f t="shared" si="4"/>
        <v>0</v>
      </c>
    </row>
    <row r="16" spans="2:9" ht="18" customHeight="1" x14ac:dyDescent="0.3">
      <c r="B16" s="160"/>
      <c r="C16" s="163" t="s">
        <v>321</v>
      </c>
      <c r="D16" s="175">
        <v>11287721</v>
      </c>
      <c r="E16" s="162">
        <v>-957277</v>
      </c>
      <c r="F16" s="162">
        <f t="shared" si="2"/>
        <v>10330444</v>
      </c>
      <c r="G16" s="162">
        <v>10330444</v>
      </c>
      <c r="H16" s="162">
        <f t="shared" si="3"/>
        <v>10330444</v>
      </c>
      <c r="I16" s="162">
        <f t="shared" si="4"/>
        <v>0</v>
      </c>
    </row>
    <row r="17" spans="2:9" ht="18" customHeight="1" x14ac:dyDescent="0.3">
      <c r="B17" s="160"/>
      <c r="C17" s="163" t="s">
        <v>322</v>
      </c>
      <c r="D17" s="175">
        <v>11926896</v>
      </c>
      <c r="E17" s="162">
        <v>909990</v>
      </c>
      <c r="F17" s="162">
        <f t="shared" si="2"/>
        <v>12836886</v>
      </c>
      <c r="G17" s="162">
        <v>12836886</v>
      </c>
      <c r="H17" s="162">
        <f t="shared" si="3"/>
        <v>12836886</v>
      </c>
      <c r="I17" s="162">
        <f t="shared" si="4"/>
        <v>0</v>
      </c>
    </row>
    <row r="18" spans="2:9" ht="18" customHeight="1" x14ac:dyDescent="0.3">
      <c r="B18" s="160"/>
      <c r="C18" s="163" t="s">
        <v>323</v>
      </c>
      <c r="D18" s="175">
        <v>3135428</v>
      </c>
      <c r="E18" s="162">
        <v>-3135428</v>
      </c>
      <c r="F18" s="162">
        <f t="shared" si="2"/>
        <v>0</v>
      </c>
      <c r="G18" s="162"/>
      <c r="H18" s="162">
        <f t="shared" si="3"/>
        <v>0</v>
      </c>
      <c r="I18" s="162">
        <f t="shared" si="4"/>
        <v>0</v>
      </c>
    </row>
    <row r="19" spans="2:9" ht="18" customHeight="1" x14ac:dyDescent="0.3">
      <c r="B19" s="160"/>
      <c r="C19" s="163" t="s">
        <v>324</v>
      </c>
      <c r="D19" s="175">
        <v>2704779</v>
      </c>
      <c r="E19" s="162">
        <v>2130</v>
      </c>
      <c r="F19" s="162">
        <f t="shared" si="2"/>
        <v>2706909</v>
      </c>
      <c r="G19" s="162">
        <v>2706909</v>
      </c>
      <c r="H19" s="162">
        <f t="shared" si="3"/>
        <v>2706909</v>
      </c>
      <c r="I19" s="162">
        <f t="shared" si="4"/>
        <v>0</v>
      </c>
    </row>
    <row r="20" spans="2:9" ht="18" customHeight="1" x14ac:dyDescent="0.3">
      <c r="B20" s="281" t="s">
        <v>325</v>
      </c>
      <c r="C20" s="301"/>
      <c r="D20" s="175">
        <f>SUM(D21:D29)</f>
        <v>4100433</v>
      </c>
      <c r="E20" s="175">
        <f t="shared" ref="E20:I20" si="5">SUM(E21:E29)</f>
        <v>1178460</v>
      </c>
      <c r="F20" s="175">
        <f t="shared" si="5"/>
        <v>5278893</v>
      </c>
      <c r="G20" s="175">
        <f t="shared" si="5"/>
        <v>5278893</v>
      </c>
      <c r="H20" s="175">
        <f t="shared" si="5"/>
        <v>5278893</v>
      </c>
      <c r="I20" s="175">
        <f t="shared" si="5"/>
        <v>0</v>
      </c>
    </row>
    <row r="21" spans="2:9" ht="18" customHeight="1" x14ac:dyDescent="0.3">
      <c r="B21" s="160"/>
      <c r="C21" s="176" t="s">
        <v>326</v>
      </c>
      <c r="D21" s="175">
        <v>957841</v>
      </c>
      <c r="E21" s="162">
        <v>175184</v>
      </c>
      <c r="F21" s="162">
        <f t="shared" si="2"/>
        <v>1133025</v>
      </c>
      <c r="G21" s="162">
        <v>1133025</v>
      </c>
      <c r="H21" s="162">
        <f t="shared" si="3"/>
        <v>1133025</v>
      </c>
      <c r="I21" s="162">
        <f t="shared" si="4"/>
        <v>0</v>
      </c>
    </row>
    <row r="22" spans="2:9" ht="18" customHeight="1" x14ac:dyDescent="0.3">
      <c r="B22" s="160"/>
      <c r="C22" s="163" t="s">
        <v>327</v>
      </c>
      <c r="D22" s="175">
        <v>446931</v>
      </c>
      <c r="E22" s="162">
        <v>88660</v>
      </c>
      <c r="F22" s="162">
        <f t="shared" si="2"/>
        <v>535591</v>
      </c>
      <c r="G22" s="162">
        <v>535591</v>
      </c>
      <c r="H22" s="162">
        <f t="shared" si="3"/>
        <v>535591</v>
      </c>
      <c r="I22" s="162">
        <f t="shared" si="4"/>
        <v>0</v>
      </c>
    </row>
    <row r="23" spans="2:9" ht="18" customHeight="1" x14ac:dyDescent="0.3">
      <c r="B23" s="160"/>
      <c r="C23" s="176" t="s">
        <v>328</v>
      </c>
      <c r="D23" s="175"/>
      <c r="E23" s="162"/>
      <c r="F23" s="162">
        <f t="shared" si="2"/>
        <v>0</v>
      </c>
      <c r="G23" s="162"/>
      <c r="H23" s="162">
        <f t="shared" si="3"/>
        <v>0</v>
      </c>
      <c r="I23" s="162">
        <f t="shared" si="4"/>
        <v>0</v>
      </c>
    </row>
    <row r="24" spans="2:9" ht="18" customHeight="1" x14ac:dyDescent="0.3">
      <c r="B24" s="160"/>
      <c r="C24" s="163" t="s">
        <v>329</v>
      </c>
      <c r="D24" s="175">
        <v>767451</v>
      </c>
      <c r="E24" s="162">
        <v>314219</v>
      </c>
      <c r="F24" s="162">
        <f t="shared" si="2"/>
        <v>1081670</v>
      </c>
      <c r="G24" s="162">
        <v>1081670</v>
      </c>
      <c r="H24" s="162">
        <f t="shared" si="3"/>
        <v>1081670</v>
      </c>
      <c r="I24" s="162">
        <f t="shared" si="4"/>
        <v>0</v>
      </c>
    </row>
    <row r="25" spans="2:9" ht="18" customHeight="1" x14ac:dyDescent="0.3">
      <c r="B25" s="160"/>
      <c r="C25" s="163" t="s">
        <v>330</v>
      </c>
      <c r="D25" s="175">
        <v>298577</v>
      </c>
      <c r="E25" s="162">
        <v>373820</v>
      </c>
      <c r="F25" s="162">
        <f t="shared" si="2"/>
        <v>672397</v>
      </c>
      <c r="G25" s="162">
        <v>672397</v>
      </c>
      <c r="H25" s="162">
        <f t="shared" si="3"/>
        <v>672397</v>
      </c>
      <c r="I25" s="162">
        <f t="shared" si="4"/>
        <v>0</v>
      </c>
    </row>
    <row r="26" spans="2:9" ht="18" customHeight="1" x14ac:dyDescent="0.3">
      <c r="B26" s="160"/>
      <c r="C26" s="163" t="s">
        <v>331</v>
      </c>
      <c r="D26" s="175">
        <v>1311803</v>
      </c>
      <c r="E26" s="162">
        <v>-205189</v>
      </c>
      <c r="F26" s="162">
        <f t="shared" si="2"/>
        <v>1106614</v>
      </c>
      <c r="G26" s="162">
        <v>1106614</v>
      </c>
      <c r="H26" s="162">
        <f t="shared" si="3"/>
        <v>1106614</v>
      </c>
      <c r="I26" s="162">
        <f t="shared" si="4"/>
        <v>0</v>
      </c>
    </row>
    <row r="27" spans="2:9" ht="18" customHeight="1" x14ac:dyDescent="0.3">
      <c r="B27" s="160"/>
      <c r="C27" s="176" t="s">
        <v>332</v>
      </c>
      <c r="D27" s="175">
        <v>134646</v>
      </c>
      <c r="E27" s="162">
        <v>386082</v>
      </c>
      <c r="F27" s="162">
        <f t="shared" si="2"/>
        <v>520728</v>
      </c>
      <c r="G27" s="162">
        <v>520728</v>
      </c>
      <c r="H27" s="162">
        <f t="shared" si="3"/>
        <v>520728</v>
      </c>
      <c r="I27" s="162">
        <f t="shared" si="4"/>
        <v>0</v>
      </c>
    </row>
    <row r="28" spans="2:9" ht="18" customHeight="1" x14ac:dyDescent="0.3">
      <c r="B28" s="160"/>
      <c r="C28" s="163" t="s">
        <v>333</v>
      </c>
      <c r="D28" s="175"/>
      <c r="E28" s="162"/>
      <c r="F28" s="162">
        <f t="shared" si="2"/>
        <v>0</v>
      </c>
      <c r="G28" s="162"/>
      <c r="H28" s="162">
        <f t="shared" si="3"/>
        <v>0</v>
      </c>
      <c r="I28" s="162">
        <f t="shared" si="4"/>
        <v>0</v>
      </c>
    </row>
    <row r="29" spans="2:9" ht="18" customHeight="1" x14ac:dyDescent="0.3">
      <c r="B29" s="160"/>
      <c r="C29" s="163" t="s">
        <v>334</v>
      </c>
      <c r="D29" s="175">
        <v>183184</v>
      </c>
      <c r="E29" s="162">
        <v>45684</v>
      </c>
      <c r="F29" s="162">
        <f t="shared" si="2"/>
        <v>228868</v>
      </c>
      <c r="G29" s="162">
        <v>228868</v>
      </c>
      <c r="H29" s="162">
        <f t="shared" si="3"/>
        <v>228868</v>
      </c>
      <c r="I29" s="162">
        <f t="shared" si="4"/>
        <v>0</v>
      </c>
    </row>
    <row r="30" spans="2:9" ht="18" customHeight="1" x14ac:dyDescent="0.3">
      <c r="B30" s="281" t="s">
        <v>335</v>
      </c>
      <c r="C30" s="301"/>
      <c r="D30" s="175">
        <f>SUM(D31:D39)</f>
        <v>22487814</v>
      </c>
      <c r="E30" s="175">
        <f t="shared" ref="E30:I30" si="6">SUM(E31:E39)</f>
        <v>7016881</v>
      </c>
      <c r="F30" s="175">
        <f t="shared" si="6"/>
        <v>29504695</v>
      </c>
      <c r="G30" s="175">
        <f t="shared" si="6"/>
        <v>28110574</v>
      </c>
      <c r="H30" s="175">
        <f t="shared" si="6"/>
        <v>28110574</v>
      </c>
      <c r="I30" s="175">
        <f t="shared" si="6"/>
        <v>1394121</v>
      </c>
    </row>
    <row r="31" spans="2:9" ht="18" customHeight="1" x14ac:dyDescent="0.3">
      <c r="B31" s="160"/>
      <c r="C31" s="163" t="s">
        <v>336</v>
      </c>
      <c r="D31" s="175">
        <v>2496629</v>
      </c>
      <c r="E31" s="162">
        <v>204923</v>
      </c>
      <c r="F31" s="162">
        <f t="shared" si="2"/>
        <v>2701552</v>
      </c>
      <c r="G31" s="162">
        <v>2701552</v>
      </c>
      <c r="H31" s="162">
        <f t="shared" si="3"/>
        <v>2701552</v>
      </c>
      <c r="I31" s="162">
        <f t="shared" si="4"/>
        <v>0</v>
      </c>
    </row>
    <row r="32" spans="2:9" ht="18" customHeight="1" x14ac:dyDescent="0.3">
      <c r="B32" s="160"/>
      <c r="C32" s="163" t="s">
        <v>337</v>
      </c>
      <c r="D32" s="175">
        <v>843705</v>
      </c>
      <c r="E32" s="162">
        <v>688177</v>
      </c>
      <c r="F32" s="162">
        <f t="shared" si="2"/>
        <v>1531882</v>
      </c>
      <c r="G32" s="162">
        <v>1531882</v>
      </c>
      <c r="H32" s="162">
        <f t="shared" si="3"/>
        <v>1531882</v>
      </c>
      <c r="I32" s="162">
        <f t="shared" si="4"/>
        <v>0</v>
      </c>
    </row>
    <row r="33" spans="2:9" ht="18" customHeight="1" x14ac:dyDescent="0.3">
      <c r="B33" s="160"/>
      <c r="C33" s="176" t="s">
        <v>338</v>
      </c>
      <c r="D33" s="175">
        <v>10399652</v>
      </c>
      <c r="E33" s="162">
        <v>5789187</v>
      </c>
      <c r="F33" s="162">
        <f t="shared" si="2"/>
        <v>16188839</v>
      </c>
      <c r="G33" s="162">
        <v>14816877</v>
      </c>
      <c r="H33" s="162">
        <f t="shared" si="3"/>
        <v>14816877</v>
      </c>
      <c r="I33" s="162">
        <f t="shared" si="4"/>
        <v>1371962</v>
      </c>
    </row>
    <row r="34" spans="2:9" ht="18" customHeight="1" x14ac:dyDescent="0.3">
      <c r="B34" s="160"/>
      <c r="C34" s="163" t="s">
        <v>339</v>
      </c>
      <c r="D34" s="175">
        <v>524289</v>
      </c>
      <c r="E34" s="162">
        <v>265784</v>
      </c>
      <c r="F34" s="162">
        <f t="shared" si="2"/>
        <v>790073</v>
      </c>
      <c r="G34" s="162">
        <v>767914</v>
      </c>
      <c r="H34" s="162">
        <f t="shared" si="3"/>
        <v>767914</v>
      </c>
      <c r="I34" s="162">
        <f t="shared" si="4"/>
        <v>22159</v>
      </c>
    </row>
    <row r="35" spans="2:9" ht="18" customHeight="1" x14ac:dyDescent="0.3">
      <c r="B35" s="160"/>
      <c r="C35" s="176" t="s">
        <v>340</v>
      </c>
      <c r="D35" s="175">
        <v>2786801</v>
      </c>
      <c r="E35" s="162">
        <v>-239984</v>
      </c>
      <c r="F35" s="162">
        <f t="shared" si="2"/>
        <v>2546817</v>
      </c>
      <c r="G35" s="162">
        <v>2546817</v>
      </c>
      <c r="H35" s="162">
        <f t="shared" si="3"/>
        <v>2546817</v>
      </c>
      <c r="I35" s="162">
        <f t="shared" si="4"/>
        <v>0</v>
      </c>
    </row>
    <row r="36" spans="2:9" ht="18" customHeight="1" x14ac:dyDescent="0.3">
      <c r="B36" s="160"/>
      <c r="C36" s="163" t="s">
        <v>341</v>
      </c>
      <c r="D36" s="175">
        <v>167465</v>
      </c>
      <c r="E36" s="162">
        <v>-1038</v>
      </c>
      <c r="F36" s="162">
        <f t="shared" si="2"/>
        <v>166427</v>
      </c>
      <c r="G36" s="162">
        <v>166427</v>
      </c>
      <c r="H36" s="162">
        <f t="shared" si="3"/>
        <v>166427</v>
      </c>
      <c r="I36" s="162">
        <f t="shared" si="4"/>
        <v>0</v>
      </c>
    </row>
    <row r="37" spans="2:9" ht="18" customHeight="1" x14ac:dyDescent="0.3">
      <c r="B37" s="160"/>
      <c r="C37" s="163" t="s">
        <v>342</v>
      </c>
      <c r="D37" s="175">
        <v>1077607</v>
      </c>
      <c r="E37" s="162">
        <v>133458</v>
      </c>
      <c r="F37" s="162">
        <f t="shared" si="2"/>
        <v>1211065</v>
      </c>
      <c r="G37" s="162">
        <v>1211065</v>
      </c>
      <c r="H37" s="162">
        <f t="shared" si="3"/>
        <v>1211065</v>
      </c>
      <c r="I37" s="162">
        <f t="shared" si="4"/>
        <v>0</v>
      </c>
    </row>
    <row r="38" spans="2:9" ht="18" customHeight="1" x14ac:dyDescent="0.3">
      <c r="B38" s="160"/>
      <c r="C38" s="163" t="s">
        <v>343</v>
      </c>
      <c r="D38" s="175">
        <v>1591853</v>
      </c>
      <c r="E38" s="162">
        <v>234805</v>
      </c>
      <c r="F38" s="162">
        <f t="shared" si="2"/>
        <v>1826658</v>
      </c>
      <c r="G38" s="162">
        <v>1826658</v>
      </c>
      <c r="H38" s="162">
        <f t="shared" si="3"/>
        <v>1826658</v>
      </c>
      <c r="I38" s="162">
        <f t="shared" si="4"/>
        <v>0</v>
      </c>
    </row>
    <row r="39" spans="2:9" ht="18" customHeight="1" x14ac:dyDescent="0.3">
      <c r="B39" s="160"/>
      <c r="C39" s="163" t="s">
        <v>344</v>
      </c>
      <c r="D39" s="175">
        <v>2599813</v>
      </c>
      <c r="E39" s="162">
        <v>-58431</v>
      </c>
      <c r="F39" s="162">
        <f t="shared" si="2"/>
        <v>2541382</v>
      </c>
      <c r="G39" s="162">
        <v>2541382</v>
      </c>
      <c r="H39" s="162">
        <f t="shared" si="3"/>
        <v>2541382</v>
      </c>
      <c r="I39" s="162">
        <f t="shared" si="4"/>
        <v>0</v>
      </c>
    </row>
    <row r="40" spans="2:9" ht="18" customHeight="1" x14ac:dyDescent="0.3">
      <c r="B40" s="304" t="s">
        <v>345</v>
      </c>
      <c r="C40" s="305"/>
      <c r="D40" s="175">
        <f>SUM(D41:D49)</f>
        <v>3669605</v>
      </c>
      <c r="E40" s="175">
        <f t="shared" ref="E40:I40" si="7">SUM(E41:E49)</f>
        <v>-322531</v>
      </c>
      <c r="F40" s="175">
        <f t="shared" si="7"/>
        <v>3347074</v>
      </c>
      <c r="G40" s="175">
        <f t="shared" si="7"/>
        <v>3347074</v>
      </c>
      <c r="H40" s="175">
        <f t="shared" si="7"/>
        <v>3347074</v>
      </c>
      <c r="I40" s="175">
        <f t="shared" si="7"/>
        <v>0</v>
      </c>
    </row>
    <row r="41" spans="2:9" ht="18" customHeight="1" x14ac:dyDescent="0.3">
      <c r="B41" s="160"/>
      <c r="C41" s="163" t="s">
        <v>346</v>
      </c>
      <c r="D41" s="175"/>
      <c r="E41" s="162"/>
      <c r="F41" s="162">
        <f t="shared" si="2"/>
        <v>0</v>
      </c>
      <c r="G41" s="162"/>
      <c r="H41" s="162">
        <f t="shared" si="3"/>
        <v>0</v>
      </c>
      <c r="I41" s="162">
        <f t="shared" si="4"/>
        <v>0</v>
      </c>
    </row>
    <row r="42" spans="2:9" ht="18" customHeight="1" x14ac:dyDescent="0.3">
      <c r="B42" s="160"/>
      <c r="C42" s="163" t="s">
        <v>347</v>
      </c>
      <c r="D42" s="175"/>
      <c r="E42" s="162"/>
      <c r="F42" s="162">
        <f t="shared" si="2"/>
        <v>0</v>
      </c>
      <c r="G42" s="162"/>
      <c r="H42" s="162">
        <f t="shared" si="3"/>
        <v>0</v>
      </c>
      <c r="I42" s="162">
        <f t="shared" si="4"/>
        <v>0</v>
      </c>
    </row>
    <row r="43" spans="2:9" ht="18" customHeight="1" x14ac:dyDescent="0.3">
      <c r="B43" s="160"/>
      <c r="C43" s="163" t="s">
        <v>348</v>
      </c>
      <c r="D43" s="175"/>
      <c r="E43" s="162"/>
      <c r="F43" s="162">
        <f t="shared" si="2"/>
        <v>0</v>
      </c>
      <c r="G43" s="162"/>
      <c r="H43" s="162">
        <f t="shared" si="3"/>
        <v>0</v>
      </c>
      <c r="I43" s="162">
        <f t="shared" si="4"/>
        <v>0</v>
      </c>
    </row>
    <row r="44" spans="2:9" ht="18" customHeight="1" x14ac:dyDescent="0.3">
      <c r="B44" s="160"/>
      <c r="C44" s="163" t="s">
        <v>349</v>
      </c>
      <c r="D44" s="175">
        <v>3022307</v>
      </c>
      <c r="E44" s="162">
        <v>-207784</v>
      </c>
      <c r="F44" s="162">
        <f t="shared" si="2"/>
        <v>2814523</v>
      </c>
      <c r="G44" s="162">
        <v>2814523</v>
      </c>
      <c r="H44" s="162">
        <f t="shared" si="3"/>
        <v>2814523</v>
      </c>
      <c r="I44" s="162">
        <f t="shared" si="4"/>
        <v>0</v>
      </c>
    </row>
    <row r="45" spans="2:9" ht="18" customHeight="1" x14ac:dyDescent="0.3">
      <c r="B45" s="160"/>
      <c r="C45" s="163" t="s">
        <v>350</v>
      </c>
      <c r="D45" s="175">
        <v>647298</v>
      </c>
      <c r="E45" s="162">
        <v>-114747</v>
      </c>
      <c r="F45" s="162">
        <f t="shared" si="2"/>
        <v>532551</v>
      </c>
      <c r="G45" s="162">
        <v>532551</v>
      </c>
      <c r="H45" s="162">
        <f t="shared" si="3"/>
        <v>532551</v>
      </c>
      <c r="I45" s="162">
        <f t="shared" si="4"/>
        <v>0</v>
      </c>
    </row>
    <row r="46" spans="2:9" ht="18" customHeight="1" x14ac:dyDescent="0.3">
      <c r="B46" s="160"/>
      <c r="C46" s="176" t="s">
        <v>351</v>
      </c>
      <c r="D46" s="175"/>
      <c r="E46" s="162"/>
      <c r="F46" s="162">
        <f t="shared" si="2"/>
        <v>0</v>
      </c>
      <c r="G46" s="162"/>
      <c r="H46" s="162">
        <f t="shared" si="3"/>
        <v>0</v>
      </c>
      <c r="I46" s="162">
        <f t="shared" si="4"/>
        <v>0</v>
      </c>
    </row>
    <row r="47" spans="2:9" ht="18" customHeight="1" x14ac:dyDescent="0.3">
      <c r="B47" s="160"/>
      <c r="C47" s="163" t="s">
        <v>352</v>
      </c>
      <c r="D47" s="175"/>
      <c r="E47" s="162"/>
      <c r="F47" s="162">
        <f t="shared" si="2"/>
        <v>0</v>
      </c>
      <c r="G47" s="162"/>
      <c r="H47" s="162">
        <f t="shared" si="3"/>
        <v>0</v>
      </c>
      <c r="I47" s="162">
        <f t="shared" si="4"/>
        <v>0</v>
      </c>
    </row>
    <row r="48" spans="2:9" ht="18" customHeight="1" x14ac:dyDescent="0.3">
      <c r="B48" s="160"/>
      <c r="C48" s="163" t="s">
        <v>353</v>
      </c>
      <c r="D48" s="175"/>
      <c r="E48" s="162"/>
      <c r="F48" s="162">
        <f t="shared" si="2"/>
        <v>0</v>
      </c>
      <c r="G48" s="162"/>
      <c r="H48" s="162">
        <f t="shared" si="3"/>
        <v>0</v>
      </c>
      <c r="I48" s="162">
        <f t="shared" si="4"/>
        <v>0</v>
      </c>
    </row>
    <row r="49" spans="2:9" ht="18" customHeight="1" x14ac:dyDescent="0.3">
      <c r="B49" s="160"/>
      <c r="C49" s="163" t="s">
        <v>354</v>
      </c>
      <c r="D49" s="175"/>
      <c r="E49" s="162"/>
      <c r="F49" s="162">
        <f t="shared" si="2"/>
        <v>0</v>
      </c>
      <c r="G49" s="162"/>
      <c r="H49" s="162">
        <f t="shared" si="3"/>
        <v>0</v>
      </c>
      <c r="I49" s="162">
        <f t="shared" si="4"/>
        <v>0</v>
      </c>
    </row>
    <row r="50" spans="2:9" ht="18" customHeight="1" x14ac:dyDescent="0.3">
      <c r="B50" s="281" t="s">
        <v>355</v>
      </c>
      <c r="C50" s="301"/>
      <c r="D50" s="175">
        <f>SUM(D51:D59)</f>
        <v>0</v>
      </c>
      <c r="E50" s="175">
        <f t="shared" ref="E50:I50" si="8">SUM(E51:E59)</f>
        <v>1098931</v>
      </c>
      <c r="F50" s="175">
        <f t="shared" si="8"/>
        <v>1098931</v>
      </c>
      <c r="G50" s="175">
        <f t="shared" si="8"/>
        <v>1047355</v>
      </c>
      <c r="H50" s="175">
        <f t="shared" si="8"/>
        <v>1047355</v>
      </c>
      <c r="I50" s="175">
        <f t="shared" si="8"/>
        <v>51576</v>
      </c>
    </row>
    <row r="51" spans="2:9" ht="18" customHeight="1" x14ac:dyDescent="0.3">
      <c r="B51" s="160"/>
      <c r="C51" s="163" t="s">
        <v>356</v>
      </c>
      <c r="D51" s="175"/>
      <c r="E51" s="162">
        <v>133942</v>
      </c>
      <c r="F51" s="162">
        <f t="shared" si="2"/>
        <v>133942</v>
      </c>
      <c r="G51" s="162">
        <v>133942</v>
      </c>
      <c r="H51" s="162">
        <f t="shared" si="3"/>
        <v>133942</v>
      </c>
      <c r="I51" s="162">
        <f t="shared" si="4"/>
        <v>0</v>
      </c>
    </row>
    <row r="52" spans="2:9" ht="18" customHeight="1" x14ac:dyDescent="0.3">
      <c r="B52" s="160"/>
      <c r="C52" s="163" t="s">
        <v>357</v>
      </c>
      <c r="D52" s="175"/>
      <c r="E52" s="162">
        <v>129794</v>
      </c>
      <c r="F52" s="162">
        <f t="shared" si="2"/>
        <v>129794</v>
      </c>
      <c r="G52" s="162">
        <v>129794</v>
      </c>
      <c r="H52" s="162">
        <f t="shared" si="3"/>
        <v>129794</v>
      </c>
      <c r="I52" s="162">
        <f t="shared" si="4"/>
        <v>0</v>
      </c>
    </row>
    <row r="53" spans="2:9" ht="18" customHeight="1" x14ac:dyDescent="0.3">
      <c r="B53" s="160"/>
      <c r="C53" s="163" t="s">
        <v>358</v>
      </c>
      <c r="D53" s="175"/>
      <c r="E53" s="162"/>
      <c r="F53" s="162">
        <f t="shared" si="2"/>
        <v>0</v>
      </c>
      <c r="G53" s="162"/>
      <c r="H53" s="162">
        <f t="shared" si="3"/>
        <v>0</v>
      </c>
      <c r="I53" s="162">
        <f t="shared" si="4"/>
        <v>0</v>
      </c>
    </row>
    <row r="54" spans="2:9" ht="18" customHeight="1" x14ac:dyDescent="0.3">
      <c r="B54" s="160"/>
      <c r="C54" s="163" t="s">
        <v>359</v>
      </c>
      <c r="D54" s="175"/>
      <c r="E54" s="162"/>
      <c r="F54" s="162">
        <f t="shared" si="2"/>
        <v>0</v>
      </c>
      <c r="G54" s="162"/>
      <c r="H54" s="162">
        <f t="shared" si="3"/>
        <v>0</v>
      </c>
      <c r="I54" s="162">
        <f t="shared" si="4"/>
        <v>0</v>
      </c>
    </row>
    <row r="55" spans="2:9" ht="18" customHeight="1" x14ac:dyDescent="0.3">
      <c r="B55" s="160"/>
      <c r="C55" s="163" t="s">
        <v>360</v>
      </c>
      <c r="D55" s="175"/>
      <c r="E55" s="162"/>
      <c r="F55" s="162">
        <f t="shared" si="2"/>
        <v>0</v>
      </c>
      <c r="G55" s="162"/>
      <c r="H55" s="162">
        <f t="shared" si="3"/>
        <v>0</v>
      </c>
      <c r="I55" s="162">
        <f t="shared" si="4"/>
        <v>0</v>
      </c>
    </row>
    <row r="56" spans="2:9" ht="18" customHeight="1" x14ac:dyDescent="0.3">
      <c r="B56" s="160"/>
      <c r="C56" s="163" t="s">
        <v>361</v>
      </c>
      <c r="D56" s="175"/>
      <c r="E56" s="162">
        <v>783619</v>
      </c>
      <c r="F56" s="162">
        <f t="shared" si="2"/>
        <v>783619</v>
      </c>
      <c r="G56" s="162">
        <v>783619</v>
      </c>
      <c r="H56" s="162">
        <f t="shared" si="3"/>
        <v>783619</v>
      </c>
      <c r="I56" s="162">
        <f t="shared" si="4"/>
        <v>0</v>
      </c>
    </row>
    <row r="57" spans="2:9" ht="18" customHeight="1" x14ac:dyDescent="0.3">
      <c r="B57" s="160"/>
      <c r="C57" s="163" t="s">
        <v>362</v>
      </c>
      <c r="D57" s="175"/>
      <c r="E57" s="162"/>
      <c r="F57" s="162">
        <f t="shared" si="2"/>
        <v>0</v>
      </c>
      <c r="G57" s="162"/>
      <c r="H57" s="162">
        <f t="shared" si="3"/>
        <v>0</v>
      </c>
      <c r="I57" s="162">
        <f t="shared" si="4"/>
        <v>0</v>
      </c>
    </row>
    <row r="58" spans="2:9" ht="18" customHeight="1" x14ac:dyDescent="0.3">
      <c r="B58" s="160"/>
      <c r="C58" s="163" t="s">
        <v>363</v>
      </c>
      <c r="D58" s="175"/>
      <c r="E58" s="162">
        <v>51576</v>
      </c>
      <c r="F58" s="162">
        <f t="shared" si="2"/>
        <v>51576</v>
      </c>
      <c r="G58" s="162"/>
      <c r="H58" s="162">
        <f t="shared" si="3"/>
        <v>0</v>
      </c>
      <c r="I58" s="162">
        <f t="shared" si="4"/>
        <v>51576</v>
      </c>
    </row>
    <row r="59" spans="2:9" ht="18" customHeight="1" x14ac:dyDescent="0.3">
      <c r="B59" s="160"/>
      <c r="C59" s="163" t="s">
        <v>364</v>
      </c>
      <c r="D59" s="175"/>
      <c r="E59" s="162"/>
      <c r="F59" s="162">
        <f t="shared" si="2"/>
        <v>0</v>
      </c>
      <c r="G59" s="162"/>
      <c r="H59" s="162">
        <f t="shared" si="3"/>
        <v>0</v>
      </c>
      <c r="I59" s="162">
        <f t="shared" si="4"/>
        <v>0</v>
      </c>
    </row>
    <row r="60" spans="2:9" ht="18" customHeight="1" x14ac:dyDescent="0.3">
      <c r="B60" s="281" t="s">
        <v>365</v>
      </c>
      <c r="C60" s="301"/>
      <c r="D60" s="175"/>
      <c r="E60" s="162"/>
      <c r="F60" s="162"/>
      <c r="G60" s="162"/>
      <c r="H60" s="162"/>
      <c r="I60" s="162"/>
    </row>
    <row r="61" spans="2:9" ht="18" customHeight="1" x14ac:dyDescent="0.3">
      <c r="B61" s="160"/>
      <c r="C61" s="163" t="s">
        <v>366</v>
      </c>
      <c r="D61" s="175"/>
      <c r="E61" s="162"/>
      <c r="F61" s="162"/>
      <c r="G61" s="162"/>
      <c r="H61" s="162"/>
      <c r="I61" s="162"/>
    </row>
    <row r="62" spans="2:9" ht="18" customHeight="1" x14ac:dyDescent="0.3">
      <c r="B62" s="160"/>
      <c r="C62" s="163" t="s">
        <v>367</v>
      </c>
      <c r="D62" s="175"/>
      <c r="E62" s="162"/>
      <c r="F62" s="162"/>
      <c r="G62" s="162"/>
      <c r="H62" s="162"/>
      <c r="I62" s="162"/>
    </row>
    <row r="63" spans="2:9" ht="18" customHeight="1" x14ac:dyDescent="0.3">
      <c r="B63" s="160"/>
      <c r="C63" s="163" t="s">
        <v>368</v>
      </c>
      <c r="D63" s="175"/>
      <c r="E63" s="162"/>
      <c r="F63" s="162"/>
      <c r="G63" s="162"/>
      <c r="H63" s="162"/>
      <c r="I63" s="162"/>
    </row>
    <row r="64" spans="2:9" ht="18" customHeight="1" x14ac:dyDescent="0.3">
      <c r="B64" s="281" t="s">
        <v>369</v>
      </c>
      <c r="C64" s="301"/>
      <c r="D64" s="175"/>
      <c r="E64" s="162"/>
      <c r="F64" s="162"/>
      <c r="G64" s="162"/>
      <c r="H64" s="162"/>
      <c r="I64" s="162"/>
    </row>
    <row r="65" spans="2:9" ht="18" customHeight="1" x14ac:dyDescent="0.3">
      <c r="B65" s="160"/>
      <c r="C65" s="163" t="s">
        <v>370</v>
      </c>
      <c r="D65" s="175"/>
      <c r="E65" s="162"/>
      <c r="F65" s="162"/>
      <c r="G65" s="162"/>
      <c r="H65" s="162"/>
      <c r="I65" s="162"/>
    </row>
    <row r="66" spans="2:9" ht="18" customHeight="1" x14ac:dyDescent="0.3">
      <c r="B66" s="160"/>
      <c r="C66" s="163" t="s">
        <v>371</v>
      </c>
      <c r="D66" s="175"/>
      <c r="E66" s="162"/>
      <c r="F66" s="162"/>
      <c r="G66" s="162"/>
      <c r="H66" s="162"/>
      <c r="I66" s="162"/>
    </row>
    <row r="67" spans="2:9" ht="18" customHeight="1" x14ac:dyDescent="0.3">
      <c r="B67" s="160"/>
      <c r="C67" s="163" t="s">
        <v>372</v>
      </c>
      <c r="D67" s="175"/>
      <c r="E67" s="162"/>
      <c r="F67" s="162"/>
      <c r="G67" s="162"/>
      <c r="H67" s="162"/>
      <c r="I67" s="162"/>
    </row>
    <row r="68" spans="2:9" ht="18" customHeight="1" x14ac:dyDescent="0.3">
      <c r="B68" s="160"/>
      <c r="C68" s="163" t="s">
        <v>373</v>
      </c>
      <c r="D68" s="175"/>
      <c r="E68" s="162"/>
      <c r="F68" s="162"/>
      <c r="G68" s="162"/>
      <c r="H68" s="162"/>
      <c r="I68" s="162"/>
    </row>
    <row r="69" spans="2:9" ht="18" customHeight="1" x14ac:dyDescent="0.3">
      <c r="B69" s="160"/>
      <c r="C69" s="163" t="s">
        <v>374</v>
      </c>
      <c r="D69" s="175"/>
      <c r="E69" s="162"/>
      <c r="F69" s="162"/>
      <c r="G69" s="162"/>
      <c r="H69" s="162"/>
      <c r="I69" s="162"/>
    </row>
    <row r="70" spans="2:9" ht="18" customHeight="1" x14ac:dyDescent="0.3">
      <c r="B70" s="160"/>
      <c r="C70" s="163" t="s">
        <v>375</v>
      </c>
      <c r="D70" s="175"/>
      <c r="E70" s="162"/>
      <c r="F70" s="162"/>
      <c r="G70" s="162"/>
      <c r="H70" s="162"/>
      <c r="I70" s="162"/>
    </row>
    <row r="71" spans="2:9" ht="18" customHeight="1" x14ac:dyDescent="0.3">
      <c r="B71" s="160"/>
      <c r="C71" s="163" t="s">
        <v>376</v>
      </c>
      <c r="D71" s="175"/>
      <c r="E71" s="162"/>
      <c r="F71" s="162"/>
      <c r="G71" s="162"/>
      <c r="H71" s="162"/>
      <c r="I71" s="162"/>
    </row>
    <row r="72" spans="2:9" ht="18" customHeight="1" x14ac:dyDescent="0.3">
      <c r="B72" s="160"/>
      <c r="C72" s="176" t="s">
        <v>377</v>
      </c>
      <c r="D72" s="175"/>
      <c r="E72" s="162"/>
      <c r="F72" s="162"/>
      <c r="G72" s="162"/>
      <c r="H72" s="162"/>
      <c r="I72" s="162"/>
    </row>
    <row r="73" spans="2:9" ht="18" customHeight="1" x14ac:dyDescent="0.3">
      <c r="B73" s="281" t="s">
        <v>378</v>
      </c>
      <c r="C73" s="301"/>
      <c r="D73" s="175"/>
      <c r="E73" s="162"/>
      <c r="F73" s="162"/>
      <c r="G73" s="162"/>
      <c r="H73" s="162"/>
      <c r="I73" s="162"/>
    </row>
    <row r="74" spans="2:9" ht="18" customHeight="1" x14ac:dyDescent="0.3">
      <c r="B74" s="160"/>
      <c r="C74" s="163" t="s">
        <v>379</v>
      </c>
      <c r="D74" s="175"/>
      <c r="E74" s="162"/>
      <c r="F74" s="162"/>
      <c r="G74" s="162"/>
      <c r="H74" s="162"/>
      <c r="I74" s="162"/>
    </row>
    <row r="75" spans="2:9" ht="18" customHeight="1" x14ac:dyDescent="0.3">
      <c r="B75" s="160"/>
      <c r="C75" s="163" t="s">
        <v>380</v>
      </c>
      <c r="D75" s="175"/>
      <c r="E75" s="162"/>
      <c r="F75" s="162"/>
      <c r="G75" s="162"/>
      <c r="H75" s="162"/>
      <c r="I75" s="162"/>
    </row>
    <row r="76" spans="2:9" ht="18" customHeight="1" x14ac:dyDescent="0.3">
      <c r="B76" s="160"/>
      <c r="C76" s="163" t="s">
        <v>381</v>
      </c>
      <c r="D76" s="175"/>
      <c r="E76" s="162"/>
      <c r="F76" s="162"/>
      <c r="G76" s="162"/>
      <c r="H76" s="162"/>
      <c r="I76" s="162"/>
    </row>
    <row r="77" spans="2:9" ht="18" customHeight="1" x14ac:dyDescent="0.3">
      <c r="B77" s="281" t="s">
        <v>382</v>
      </c>
      <c r="C77" s="301"/>
      <c r="D77" s="175"/>
      <c r="E77" s="162"/>
      <c r="F77" s="162"/>
      <c r="G77" s="162"/>
      <c r="H77" s="162"/>
      <c r="I77" s="162"/>
    </row>
    <row r="78" spans="2:9" ht="18" customHeight="1" x14ac:dyDescent="0.3">
      <c r="B78" s="160"/>
      <c r="C78" s="163" t="s">
        <v>383</v>
      </c>
      <c r="D78" s="175"/>
      <c r="E78" s="162"/>
      <c r="F78" s="162"/>
      <c r="G78" s="162"/>
      <c r="H78" s="162"/>
      <c r="I78" s="162"/>
    </row>
    <row r="79" spans="2:9" ht="18" customHeight="1" x14ac:dyDescent="0.3">
      <c r="B79" s="160"/>
      <c r="C79" s="163" t="s">
        <v>384</v>
      </c>
      <c r="D79" s="175"/>
      <c r="E79" s="162"/>
      <c r="F79" s="162"/>
      <c r="G79" s="162"/>
      <c r="H79" s="162"/>
      <c r="I79" s="162"/>
    </row>
    <row r="80" spans="2:9" ht="18" customHeight="1" x14ac:dyDescent="0.3">
      <c r="B80" s="160"/>
      <c r="C80" s="163" t="s">
        <v>385</v>
      </c>
      <c r="D80" s="175"/>
      <c r="E80" s="162"/>
      <c r="F80" s="162"/>
      <c r="G80" s="162"/>
      <c r="H80" s="162"/>
      <c r="I80" s="162"/>
    </row>
    <row r="81" spans="2:9" ht="18" customHeight="1" x14ac:dyDescent="0.3">
      <c r="B81" s="160"/>
      <c r="C81" s="163" t="s">
        <v>386</v>
      </c>
      <c r="D81" s="175"/>
      <c r="E81" s="162"/>
      <c r="F81" s="162"/>
      <c r="G81" s="162"/>
      <c r="H81" s="162"/>
      <c r="I81" s="162"/>
    </row>
    <row r="82" spans="2:9" ht="18" customHeight="1" x14ac:dyDescent="0.3">
      <c r="B82" s="160"/>
      <c r="C82" s="163" t="s">
        <v>387</v>
      </c>
      <c r="D82" s="175"/>
      <c r="E82" s="162"/>
      <c r="F82" s="162"/>
      <c r="G82" s="162"/>
      <c r="H82" s="162"/>
      <c r="I82" s="162"/>
    </row>
    <row r="83" spans="2:9" ht="18" customHeight="1" x14ac:dyDescent="0.3">
      <c r="B83" s="160"/>
      <c r="C83" s="163" t="s">
        <v>388</v>
      </c>
      <c r="D83" s="175"/>
      <c r="E83" s="162"/>
      <c r="F83" s="162"/>
      <c r="G83" s="162"/>
      <c r="H83" s="162"/>
      <c r="I83" s="162"/>
    </row>
    <row r="84" spans="2:9" ht="18" customHeight="1" x14ac:dyDescent="0.3">
      <c r="B84" s="160"/>
      <c r="C84" s="163" t="s">
        <v>389</v>
      </c>
      <c r="D84" s="175"/>
      <c r="E84" s="162"/>
      <c r="F84" s="162"/>
      <c r="G84" s="162"/>
      <c r="H84" s="162"/>
      <c r="I84" s="162"/>
    </row>
    <row r="85" spans="2:9" ht="18" customHeight="1" x14ac:dyDescent="0.3">
      <c r="B85" s="160"/>
      <c r="C85" s="163"/>
      <c r="D85" s="175"/>
      <c r="E85" s="162"/>
      <c r="F85" s="162"/>
      <c r="G85" s="162"/>
      <c r="H85" s="162"/>
      <c r="I85" s="162"/>
    </row>
    <row r="86" spans="2:9" ht="18" customHeight="1" x14ac:dyDescent="0.3">
      <c r="B86" s="271" t="s">
        <v>390</v>
      </c>
      <c r="C86" s="287"/>
      <c r="D86" s="174">
        <f>SUM(D87+D95+D105+D115+D125)</f>
        <v>0</v>
      </c>
      <c r="E86" s="174">
        <f t="shared" ref="E86:I86" si="9">SUM(E87+E95+E105+E115+E125)</f>
        <v>16199608</v>
      </c>
      <c r="F86" s="174">
        <f t="shared" si="9"/>
        <v>16199608</v>
      </c>
      <c r="G86" s="174">
        <f t="shared" si="9"/>
        <v>10865711</v>
      </c>
      <c r="H86" s="174">
        <f t="shared" si="9"/>
        <v>10865711</v>
      </c>
      <c r="I86" s="174">
        <f t="shared" si="9"/>
        <v>5333897</v>
      </c>
    </row>
    <row r="87" spans="2:9" ht="18" customHeight="1" x14ac:dyDescent="0.3">
      <c r="B87" s="281" t="s">
        <v>317</v>
      </c>
      <c r="C87" s="301"/>
      <c r="D87" s="175">
        <f>SUM(D88:D94)</f>
        <v>0</v>
      </c>
      <c r="E87" s="175">
        <f t="shared" ref="E87:I87" si="10">SUM(E88:E94)</f>
        <v>0</v>
      </c>
      <c r="F87" s="175">
        <f t="shared" si="10"/>
        <v>0</v>
      </c>
      <c r="G87" s="175">
        <f t="shared" si="10"/>
        <v>0</v>
      </c>
      <c r="H87" s="175">
        <f t="shared" si="10"/>
        <v>0</v>
      </c>
      <c r="I87" s="175">
        <f t="shared" si="10"/>
        <v>0</v>
      </c>
    </row>
    <row r="88" spans="2:9" ht="18" customHeight="1" x14ac:dyDescent="0.3">
      <c r="B88" s="160"/>
      <c r="C88" s="163" t="s">
        <v>318</v>
      </c>
      <c r="D88" s="175"/>
      <c r="E88" s="162"/>
      <c r="F88" s="162">
        <f t="shared" ref="F88:F94" si="11">SUM(D88:E88)</f>
        <v>0</v>
      </c>
      <c r="G88" s="162"/>
      <c r="H88" s="162">
        <f t="shared" ref="H88:H94" si="12">SUM(G88)</f>
        <v>0</v>
      </c>
      <c r="I88" s="162">
        <f t="shared" ref="I88:I94" si="13">SUM(F88-G88)</f>
        <v>0</v>
      </c>
    </row>
    <row r="89" spans="2:9" ht="18" customHeight="1" x14ac:dyDescent="0.3">
      <c r="B89" s="160"/>
      <c r="C89" s="163" t="s">
        <v>319</v>
      </c>
      <c r="D89" s="175"/>
      <c r="E89" s="162"/>
      <c r="F89" s="162">
        <f t="shared" si="11"/>
        <v>0</v>
      </c>
      <c r="G89" s="162"/>
      <c r="H89" s="162">
        <f t="shared" si="12"/>
        <v>0</v>
      </c>
      <c r="I89" s="162">
        <f t="shared" si="13"/>
        <v>0</v>
      </c>
    </row>
    <row r="90" spans="2:9" ht="18" customHeight="1" x14ac:dyDescent="0.3">
      <c r="B90" s="160"/>
      <c r="C90" s="163" t="s">
        <v>320</v>
      </c>
      <c r="D90" s="175"/>
      <c r="E90" s="162"/>
      <c r="F90" s="162">
        <f t="shared" si="11"/>
        <v>0</v>
      </c>
      <c r="G90" s="162"/>
      <c r="H90" s="162">
        <f t="shared" si="12"/>
        <v>0</v>
      </c>
      <c r="I90" s="162">
        <f t="shared" si="13"/>
        <v>0</v>
      </c>
    </row>
    <row r="91" spans="2:9" ht="18" customHeight="1" x14ac:dyDescent="0.3">
      <c r="B91" s="160"/>
      <c r="C91" s="163" t="s">
        <v>321</v>
      </c>
      <c r="D91" s="175"/>
      <c r="E91" s="162"/>
      <c r="F91" s="162">
        <f t="shared" si="11"/>
        <v>0</v>
      </c>
      <c r="G91" s="162"/>
      <c r="H91" s="162">
        <f t="shared" si="12"/>
        <v>0</v>
      </c>
      <c r="I91" s="162">
        <f t="shared" si="13"/>
        <v>0</v>
      </c>
    </row>
    <row r="92" spans="2:9" ht="18" customHeight="1" x14ac:dyDescent="0.3">
      <c r="B92" s="160"/>
      <c r="C92" s="163" t="s">
        <v>322</v>
      </c>
      <c r="D92" s="175"/>
      <c r="E92" s="162"/>
      <c r="F92" s="162">
        <f t="shared" si="11"/>
        <v>0</v>
      </c>
      <c r="G92" s="162"/>
      <c r="H92" s="162">
        <f t="shared" si="12"/>
        <v>0</v>
      </c>
      <c r="I92" s="162">
        <f t="shared" si="13"/>
        <v>0</v>
      </c>
    </row>
    <row r="93" spans="2:9" ht="18" customHeight="1" x14ac:dyDescent="0.3">
      <c r="B93" s="160"/>
      <c r="C93" s="163" t="s">
        <v>323</v>
      </c>
      <c r="D93" s="175"/>
      <c r="E93" s="162"/>
      <c r="F93" s="162">
        <f t="shared" si="11"/>
        <v>0</v>
      </c>
      <c r="G93" s="162"/>
      <c r="H93" s="162">
        <f t="shared" si="12"/>
        <v>0</v>
      </c>
      <c r="I93" s="162">
        <f t="shared" si="13"/>
        <v>0</v>
      </c>
    </row>
    <row r="94" spans="2:9" ht="18" customHeight="1" x14ac:dyDescent="0.3">
      <c r="B94" s="160"/>
      <c r="C94" s="163" t="s">
        <v>324</v>
      </c>
      <c r="D94" s="175"/>
      <c r="E94" s="162"/>
      <c r="F94" s="162">
        <f t="shared" si="11"/>
        <v>0</v>
      </c>
      <c r="G94" s="162"/>
      <c r="H94" s="162">
        <f t="shared" si="12"/>
        <v>0</v>
      </c>
      <c r="I94" s="162">
        <f t="shared" si="13"/>
        <v>0</v>
      </c>
    </row>
    <row r="95" spans="2:9" ht="18" customHeight="1" x14ac:dyDescent="0.3">
      <c r="B95" s="281" t="s">
        <v>325</v>
      </c>
      <c r="C95" s="301"/>
      <c r="D95" s="175">
        <f>SUM(D96:D104)</f>
        <v>0</v>
      </c>
      <c r="E95" s="175">
        <f t="shared" ref="E95:I95" si="14">SUM(E96:E104)</f>
        <v>983055</v>
      </c>
      <c r="F95" s="175">
        <f t="shared" si="14"/>
        <v>983055</v>
      </c>
      <c r="G95" s="175">
        <f t="shared" si="14"/>
        <v>968376</v>
      </c>
      <c r="H95" s="175">
        <f t="shared" si="14"/>
        <v>968376</v>
      </c>
      <c r="I95" s="175">
        <f t="shared" si="14"/>
        <v>14679</v>
      </c>
    </row>
    <row r="96" spans="2:9" ht="18" customHeight="1" x14ac:dyDescent="0.3">
      <c r="B96" s="160"/>
      <c r="C96" s="176" t="s">
        <v>326</v>
      </c>
      <c r="D96" s="175"/>
      <c r="E96" s="162">
        <v>289070</v>
      </c>
      <c r="F96" s="162">
        <f t="shared" ref="F96:F104" si="15">SUM(D96:E96)</f>
        <v>289070</v>
      </c>
      <c r="G96" s="162">
        <v>289070</v>
      </c>
      <c r="H96" s="162">
        <f t="shared" ref="H96:H104" si="16">SUM(G96)</f>
        <v>289070</v>
      </c>
      <c r="I96" s="162">
        <f t="shared" ref="I96:I104" si="17">SUM(F96-G96)</f>
        <v>0</v>
      </c>
    </row>
    <row r="97" spans="2:9" ht="18" customHeight="1" x14ac:dyDescent="0.3">
      <c r="B97" s="160"/>
      <c r="C97" s="163" t="s">
        <v>327</v>
      </c>
      <c r="D97" s="175"/>
      <c r="E97" s="162">
        <v>4226</v>
      </c>
      <c r="F97" s="162">
        <f t="shared" si="15"/>
        <v>4226</v>
      </c>
      <c r="G97" s="162">
        <v>4226</v>
      </c>
      <c r="H97" s="162">
        <f t="shared" si="16"/>
        <v>4226</v>
      </c>
      <c r="I97" s="162">
        <f t="shared" si="17"/>
        <v>0</v>
      </c>
    </row>
    <row r="98" spans="2:9" ht="18" customHeight="1" x14ac:dyDescent="0.3">
      <c r="B98" s="160"/>
      <c r="C98" s="176" t="s">
        <v>328</v>
      </c>
      <c r="D98" s="175"/>
      <c r="E98" s="162"/>
      <c r="F98" s="162">
        <f t="shared" si="15"/>
        <v>0</v>
      </c>
      <c r="G98" s="162"/>
      <c r="H98" s="162">
        <f t="shared" si="16"/>
        <v>0</v>
      </c>
      <c r="I98" s="162">
        <f t="shared" si="17"/>
        <v>0</v>
      </c>
    </row>
    <row r="99" spans="2:9" ht="18" customHeight="1" x14ac:dyDescent="0.3">
      <c r="B99" s="160"/>
      <c r="C99" s="163" t="s">
        <v>329</v>
      </c>
      <c r="D99" s="175"/>
      <c r="E99" s="162">
        <v>45000</v>
      </c>
      <c r="F99" s="162">
        <f t="shared" si="15"/>
        <v>45000</v>
      </c>
      <c r="G99" s="162">
        <v>45000</v>
      </c>
      <c r="H99" s="162">
        <f t="shared" si="16"/>
        <v>45000</v>
      </c>
      <c r="I99" s="162">
        <f t="shared" si="17"/>
        <v>0</v>
      </c>
    </row>
    <row r="100" spans="2:9" ht="18" customHeight="1" x14ac:dyDescent="0.3">
      <c r="B100" s="160"/>
      <c r="C100" s="163" t="s">
        <v>330</v>
      </c>
      <c r="D100" s="175"/>
      <c r="E100" s="162">
        <v>125401</v>
      </c>
      <c r="F100" s="162">
        <f t="shared" si="15"/>
        <v>125401</v>
      </c>
      <c r="G100" s="162">
        <v>110722</v>
      </c>
      <c r="H100" s="162">
        <f t="shared" si="16"/>
        <v>110722</v>
      </c>
      <c r="I100" s="162">
        <f t="shared" si="17"/>
        <v>14679</v>
      </c>
    </row>
    <row r="101" spans="2:9" ht="18" customHeight="1" x14ac:dyDescent="0.3">
      <c r="B101" s="160"/>
      <c r="C101" s="163" t="s">
        <v>331</v>
      </c>
      <c r="D101" s="175"/>
      <c r="E101" s="162">
        <v>14050</v>
      </c>
      <c r="F101" s="162">
        <f t="shared" si="15"/>
        <v>14050</v>
      </c>
      <c r="G101" s="162">
        <v>14050</v>
      </c>
      <c r="H101" s="162">
        <f t="shared" si="16"/>
        <v>14050</v>
      </c>
      <c r="I101" s="162">
        <f t="shared" si="17"/>
        <v>0</v>
      </c>
    </row>
    <row r="102" spans="2:9" ht="18" customHeight="1" x14ac:dyDescent="0.3">
      <c r="B102" s="160"/>
      <c r="C102" s="176" t="s">
        <v>332</v>
      </c>
      <c r="D102" s="175"/>
      <c r="E102" s="162">
        <v>2877</v>
      </c>
      <c r="F102" s="162">
        <f t="shared" si="15"/>
        <v>2877</v>
      </c>
      <c r="G102" s="162">
        <v>2877</v>
      </c>
      <c r="H102" s="162">
        <f t="shared" si="16"/>
        <v>2877</v>
      </c>
      <c r="I102" s="162">
        <f t="shared" si="17"/>
        <v>0</v>
      </c>
    </row>
    <row r="103" spans="2:9" ht="18" customHeight="1" x14ac:dyDescent="0.3">
      <c r="B103" s="160"/>
      <c r="C103" s="163" t="s">
        <v>333</v>
      </c>
      <c r="D103" s="175"/>
      <c r="E103" s="162">
        <v>0</v>
      </c>
      <c r="F103" s="162">
        <f t="shared" si="15"/>
        <v>0</v>
      </c>
      <c r="G103" s="162"/>
      <c r="H103" s="162">
        <f t="shared" si="16"/>
        <v>0</v>
      </c>
      <c r="I103" s="162">
        <f t="shared" si="17"/>
        <v>0</v>
      </c>
    </row>
    <row r="104" spans="2:9" ht="18" customHeight="1" x14ac:dyDescent="0.3">
      <c r="B104" s="160"/>
      <c r="C104" s="163" t="s">
        <v>334</v>
      </c>
      <c r="D104" s="175"/>
      <c r="E104" s="162">
        <v>502431</v>
      </c>
      <c r="F104" s="162">
        <f t="shared" si="15"/>
        <v>502431</v>
      </c>
      <c r="G104" s="162">
        <v>502431</v>
      </c>
      <c r="H104" s="162">
        <f t="shared" si="16"/>
        <v>502431</v>
      </c>
      <c r="I104" s="162">
        <f t="shared" si="17"/>
        <v>0</v>
      </c>
    </row>
    <row r="105" spans="2:9" ht="18" customHeight="1" x14ac:dyDescent="0.3">
      <c r="B105" s="281" t="s">
        <v>335</v>
      </c>
      <c r="C105" s="301"/>
      <c r="D105" s="175">
        <f>SUM(D106:D114)</f>
        <v>0</v>
      </c>
      <c r="E105" s="175">
        <f t="shared" ref="E105:I105" si="18">SUM(E106:E114)</f>
        <v>1516371</v>
      </c>
      <c r="F105" s="175">
        <f t="shared" si="18"/>
        <v>1516371</v>
      </c>
      <c r="G105" s="175">
        <f t="shared" si="18"/>
        <v>1512708</v>
      </c>
      <c r="H105" s="175">
        <f t="shared" si="18"/>
        <v>1512708</v>
      </c>
      <c r="I105" s="175">
        <f t="shared" si="18"/>
        <v>3663</v>
      </c>
    </row>
    <row r="106" spans="2:9" ht="18" customHeight="1" x14ac:dyDescent="0.3">
      <c r="B106" s="160"/>
      <c r="C106" s="163" t="s">
        <v>336</v>
      </c>
      <c r="D106" s="175"/>
      <c r="E106" s="162"/>
      <c r="F106" s="162">
        <f t="shared" ref="F106:F114" si="19">SUM(D106:E106)</f>
        <v>0</v>
      </c>
      <c r="G106" s="162"/>
      <c r="H106" s="162">
        <f t="shared" ref="H106:H114" si="20">SUM(G106)</f>
        <v>0</v>
      </c>
      <c r="I106" s="162">
        <f t="shared" ref="I106:I114" si="21">SUM(F106-G106)</f>
        <v>0</v>
      </c>
    </row>
    <row r="107" spans="2:9" ht="18" customHeight="1" x14ac:dyDescent="0.3">
      <c r="B107" s="160"/>
      <c r="C107" s="163" t="s">
        <v>337</v>
      </c>
      <c r="D107" s="175"/>
      <c r="E107" s="162">
        <v>452260</v>
      </c>
      <c r="F107" s="162">
        <f t="shared" si="19"/>
        <v>452260</v>
      </c>
      <c r="G107" s="162">
        <v>452260</v>
      </c>
      <c r="H107" s="162">
        <f t="shared" si="20"/>
        <v>452260</v>
      </c>
      <c r="I107" s="162">
        <f t="shared" si="21"/>
        <v>0</v>
      </c>
    </row>
    <row r="108" spans="2:9" ht="18" customHeight="1" x14ac:dyDescent="0.3">
      <c r="B108" s="160"/>
      <c r="C108" s="176" t="s">
        <v>338</v>
      </c>
      <c r="D108" s="175"/>
      <c r="E108" s="162">
        <v>552361</v>
      </c>
      <c r="F108" s="162">
        <f t="shared" si="19"/>
        <v>552361</v>
      </c>
      <c r="G108" s="162">
        <v>552361</v>
      </c>
      <c r="H108" s="162">
        <f t="shared" si="20"/>
        <v>552361</v>
      </c>
      <c r="I108" s="162">
        <f t="shared" si="21"/>
        <v>0</v>
      </c>
    </row>
    <row r="109" spans="2:9" ht="18" customHeight="1" x14ac:dyDescent="0.3">
      <c r="B109" s="160"/>
      <c r="C109" s="163" t="s">
        <v>339</v>
      </c>
      <c r="D109" s="175"/>
      <c r="E109" s="162">
        <v>2708</v>
      </c>
      <c r="F109" s="162">
        <f t="shared" si="19"/>
        <v>2708</v>
      </c>
      <c r="G109" s="162"/>
      <c r="H109" s="162">
        <f t="shared" si="20"/>
        <v>0</v>
      </c>
      <c r="I109" s="162">
        <f t="shared" si="21"/>
        <v>2708</v>
      </c>
    </row>
    <row r="110" spans="2:9" ht="18" customHeight="1" x14ac:dyDescent="0.3">
      <c r="B110" s="160"/>
      <c r="C110" s="176" t="s">
        <v>340</v>
      </c>
      <c r="D110" s="175"/>
      <c r="E110" s="162">
        <v>474136</v>
      </c>
      <c r="F110" s="162">
        <f t="shared" si="19"/>
        <v>474136</v>
      </c>
      <c r="G110" s="162">
        <v>474136</v>
      </c>
      <c r="H110" s="162">
        <f t="shared" si="20"/>
        <v>474136</v>
      </c>
      <c r="I110" s="162">
        <f t="shared" si="21"/>
        <v>0</v>
      </c>
    </row>
    <row r="111" spans="2:9" ht="18" customHeight="1" x14ac:dyDescent="0.3">
      <c r="B111" s="160"/>
      <c r="C111" s="163" t="s">
        <v>341</v>
      </c>
      <c r="D111" s="175"/>
      <c r="E111" s="162">
        <v>394</v>
      </c>
      <c r="F111" s="162">
        <f t="shared" si="19"/>
        <v>394</v>
      </c>
      <c r="G111" s="162">
        <v>394</v>
      </c>
      <c r="H111" s="162">
        <f t="shared" si="20"/>
        <v>394</v>
      </c>
      <c r="I111" s="162">
        <f t="shared" si="21"/>
        <v>0</v>
      </c>
    </row>
    <row r="112" spans="2:9" ht="18" customHeight="1" x14ac:dyDescent="0.3">
      <c r="B112" s="160"/>
      <c r="C112" s="163" t="s">
        <v>342</v>
      </c>
      <c r="D112" s="175"/>
      <c r="E112" s="162">
        <v>23937</v>
      </c>
      <c r="F112" s="162">
        <f t="shared" si="19"/>
        <v>23937</v>
      </c>
      <c r="G112" s="162">
        <v>22982</v>
      </c>
      <c r="H112" s="162">
        <f t="shared" si="20"/>
        <v>22982</v>
      </c>
      <c r="I112" s="162">
        <f t="shared" si="21"/>
        <v>955</v>
      </c>
    </row>
    <row r="113" spans="2:9" ht="18" customHeight="1" x14ac:dyDescent="0.3">
      <c r="B113" s="160"/>
      <c r="C113" s="163" t="s">
        <v>343</v>
      </c>
      <c r="D113" s="175"/>
      <c r="E113" s="162">
        <v>10575</v>
      </c>
      <c r="F113" s="162">
        <f t="shared" si="19"/>
        <v>10575</v>
      </c>
      <c r="G113" s="162">
        <v>10575</v>
      </c>
      <c r="H113" s="162">
        <f t="shared" si="20"/>
        <v>10575</v>
      </c>
      <c r="I113" s="162">
        <f t="shared" si="21"/>
        <v>0</v>
      </c>
    </row>
    <row r="114" spans="2:9" ht="18" customHeight="1" x14ac:dyDescent="0.3">
      <c r="B114" s="160"/>
      <c r="C114" s="163" t="s">
        <v>344</v>
      </c>
      <c r="D114" s="175"/>
      <c r="E114" s="162">
        <v>0</v>
      </c>
      <c r="F114" s="162">
        <f t="shared" si="19"/>
        <v>0</v>
      </c>
      <c r="G114" s="162"/>
      <c r="H114" s="162">
        <f t="shared" si="20"/>
        <v>0</v>
      </c>
      <c r="I114" s="162">
        <f t="shared" si="21"/>
        <v>0</v>
      </c>
    </row>
    <row r="115" spans="2:9" ht="18" customHeight="1" x14ac:dyDescent="0.3">
      <c r="B115" s="304" t="s">
        <v>345</v>
      </c>
      <c r="C115" s="305"/>
      <c r="D115" s="175">
        <f>SUM(D116:D124)</f>
        <v>0</v>
      </c>
      <c r="E115" s="175">
        <f t="shared" ref="E115:I115" si="22">SUM(E116:E124)</f>
        <v>907709</v>
      </c>
      <c r="F115" s="175">
        <f t="shared" si="22"/>
        <v>907709</v>
      </c>
      <c r="G115" s="175">
        <f t="shared" si="22"/>
        <v>447722</v>
      </c>
      <c r="H115" s="175">
        <f t="shared" si="22"/>
        <v>447722</v>
      </c>
      <c r="I115" s="175">
        <f t="shared" si="22"/>
        <v>459987</v>
      </c>
    </row>
    <row r="116" spans="2:9" ht="18" customHeight="1" x14ac:dyDescent="0.3">
      <c r="B116" s="160"/>
      <c r="C116" s="163" t="s">
        <v>346</v>
      </c>
      <c r="D116" s="175"/>
      <c r="E116" s="162"/>
      <c r="F116" s="162">
        <f t="shared" ref="F116:F124" si="23">SUM(D116:E116)</f>
        <v>0</v>
      </c>
      <c r="G116" s="162"/>
      <c r="H116" s="162">
        <f t="shared" ref="H116:H124" si="24">SUM(G116)</f>
        <v>0</v>
      </c>
      <c r="I116" s="162">
        <f t="shared" ref="I116:I124" si="25">SUM(F116-G116)</f>
        <v>0</v>
      </c>
    </row>
    <row r="117" spans="2:9" ht="18" customHeight="1" x14ac:dyDescent="0.3">
      <c r="B117" s="160"/>
      <c r="C117" s="163" t="s">
        <v>347</v>
      </c>
      <c r="D117" s="175"/>
      <c r="E117" s="162"/>
      <c r="F117" s="162">
        <f t="shared" si="23"/>
        <v>0</v>
      </c>
      <c r="G117" s="162"/>
      <c r="H117" s="162">
        <f t="shared" si="24"/>
        <v>0</v>
      </c>
      <c r="I117" s="162">
        <f t="shared" si="25"/>
        <v>0</v>
      </c>
    </row>
    <row r="118" spans="2:9" ht="18" customHeight="1" x14ac:dyDescent="0.3">
      <c r="B118" s="160"/>
      <c r="C118" s="163" t="s">
        <v>348</v>
      </c>
      <c r="D118" s="175"/>
      <c r="E118" s="162"/>
      <c r="F118" s="162">
        <f t="shared" si="23"/>
        <v>0</v>
      </c>
      <c r="G118" s="162"/>
      <c r="H118" s="162">
        <f t="shared" si="24"/>
        <v>0</v>
      </c>
      <c r="I118" s="162">
        <f t="shared" si="25"/>
        <v>0</v>
      </c>
    </row>
    <row r="119" spans="2:9" ht="18" customHeight="1" x14ac:dyDescent="0.3">
      <c r="B119" s="160"/>
      <c r="C119" s="163" t="s">
        <v>349</v>
      </c>
      <c r="D119" s="175"/>
      <c r="E119" s="162">
        <v>907709</v>
      </c>
      <c r="F119" s="162">
        <f t="shared" si="23"/>
        <v>907709</v>
      </c>
      <c r="G119" s="162">
        <v>447722</v>
      </c>
      <c r="H119" s="162">
        <f t="shared" si="24"/>
        <v>447722</v>
      </c>
      <c r="I119" s="162">
        <f t="shared" si="25"/>
        <v>459987</v>
      </c>
    </row>
    <row r="120" spans="2:9" ht="18" customHeight="1" x14ac:dyDescent="0.3">
      <c r="B120" s="160"/>
      <c r="C120" s="163" t="s">
        <v>350</v>
      </c>
      <c r="D120" s="175"/>
      <c r="E120" s="162"/>
      <c r="F120" s="162">
        <f t="shared" si="23"/>
        <v>0</v>
      </c>
      <c r="G120" s="162"/>
      <c r="H120" s="162">
        <f t="shared" si="24"/>
        <v>0</v>
      </c>
      <c r="I120" s="162">
        <f t="shared" si="25"/>
        <v>0</v>
      </c>
    </row>
    <row r="121" spans="2:9" ht="18" customHeight="1" x14ac:dyDescent="0.3">
      <c r="B121" s="160"/>
      <c r="C121" s="163" t="s">
        <v>351</v>
      </c>
      <c r="D121" s="175"/>
      <c r="E121" s="162"/>
      <c r="F121" s="162">
        <f t="shared" si="23"/>
        <v>0</v>
      </c>
      <c r="G121" s="162"/>
      <c r="H121" s="162">
        <f t="shared" si="24"/>
        <v>0</v>
      </c>
      <c r="I121" s="162">
        <f t="shared" si="25"/>
        <v>0</v>
      </c>
    </row>
    <row r="122" spans="2:9" ht="18" customHeight="1" x14ac:dyDescent="0.3">
      <c r="B122" s="160"/>
      <c r="C122" s="163" t="s">
        <v>352</v>
      </c>
      <c r="D122" s="175"/>
      <c r="E122" s="162"/>
      <c r="F122" s="162">
        <f t="shared" si="23"/>
        <v>0</v>
      </c>
      <c r="G122" s="162"/>
      <c r="H122" s="162">
        <f t="shared" si="24"/>
        <v>0</v>
      </c>
      <c r="I122" s="162">
        <f t="shared" si="25"/>
        <v>0</v>
      </c>
    </row>
    <row r="123" spans="2:9" ht="18" customHeight="1" x14ac:dyDescent="0.3">
      <c r="B123" s="160"/>
      <c r="C123" s="163" t="s">
        <v>353</v>
      </c>
      <c r="D123" s="175"/>
      <c r="E123" s="162"/>
      <c r="F123" s="162">
        <f t="shared" si="23"/>
        <v>0</v>
      </c>
      <c r="G123" s="162"/>
      <c r="H123" s="162">
        <f t="shared" si="24"/>
        <v>0</v>
      </c>
      <c r="I123" s="162">
        <f t="shared" si="25"/>
        <v>0</v>
      </c>
    </row>
    <row r="124" spans="2:9" ht="18" customHeight="1" x14ac:dyDescent="0.3">
      <c r="B124" s="160"/>
      <c r="C124" s="163" t="s">
        <v>354</v>
      </c>
      <c r="D124" s="175"/>
      <c r="E124" s="162"/>
      <c r="F124" s="162">
        <f t="shared" si="23"/>
        <v>0</v>
      </c>
      <c r="G124" s="162"/>
      <c r="H124" s="162">
        <f t="shared" si="24"/>
        <v>0</v>
      </c>
      <c r="I124" s="162">
        <f t="shared" si="25"/>
        <v>0</v>
      </c>
    </row>
    <row r="125" spans="2:9" ht="18" customHeight="1" x14ac:dyDescent="0.3">
      <c r="B125" s="281" t="s">
        <v>355</v>
      </c>
      <c r="C125" s="301"/>
      <c r="D125" s="175">
        <f>SUM(D126:D134)</f>
        <v>0</v>
      </c>
      <c r="E125" s="175">
        <f t="shared" ref="E125:I125" si="26">SUM(E126:E134)</f>
        <v>12792473</v>
      </c>
      <c r="F125" s="175">
        <f t="shared" si="26"/>
        <v>12792473</v>
      </c>
      <c r="G125" s="175">
        <f t="shared" si="26"/>
        <v>7936905</v>
      </c>
      <c r="H125" s="175">
        <f t="shared" si="26"/>
        <v>7936905</v>
      </c>
      <c r="I125" s="175">
        <f t="shared" si="26"/>
        <v>4855568</v>
      </c>
    </row>
    <row r="126" spans="2:9" ht="18" customHeight="1" x14ac:dyDescent="0.3">
      <c r="B126" s="160"/>
      <c r="C126" s="163" t="s">
        <v>356</v>
      </c>
      <c r="D126" s="175"/>
      <c r="E126" s="162">
        <v>4941955</v>
      </c>
      <c r="F126" s="162">
        <f t="shared" ref="F126:F134" si="27">SUM(D126:E126)</f>
        <v>4941955</v>
      </c>
      <c r="G126" s="162">
        <v>4480576</v>
      </c>
      <c r="H126" s="162">
        <f t="shared" ref="H126:H134" si="28">SUM(G126)</f>
        <v>4480576</v>
      </c>
      <c r="I126" s="162">
        <f t="shared" ref="I126:I134" si="29">SUM(F126-G126)</f>
        <v>461379</v>
      </c>
    </row>
    <row r="127" spans="2:9" ht="18" customHeight="1" x14ac:dyDescent="0.3">
      <c r="B127" s="160"/>
      <c r="C127" s="163" t="s">
        <v>357</v>
      </c>
      <c r="D127" s="175"/>
      <c r="E127" s="162"/>
      <c r="F127" s="162">
        <f t="shared" si="27"/>
        <v>0</v>
      </c>
      <c r="G127" s="162"/>
      <c r="H127" s="162">
        <f t="shared" si="28"/>
        <v>0</v>
      </c>
      <c r="I127" s="162">
        <f t="shared" si="29"/>
        <v>0</v>
      </c>
    </row>
    <row r="128" spans="2:9" ht="18" customHeight="1" x14ac:dyDescent="0.3">
      <c r="B128" s="160"/>
      <c r="C128" s="163" t="s">
        <v>358</v>
      </c>
      <c r="D128" s="175"/>
      <c r="E128" s="162"/>
      <c r="F128" s="162">
        <f t="shared" si="27"/>
        <v>0</v>
      </c>
      <c r="G128" s="162"/>
      <c r="H128" s="162">
        <f t="shared" si="28"/>
        <v>0</v>
      </c>
      <c r="I128" s="162">
        <f t="shared" si="29"/>
        <v>0</v>
      </c>
    </row>
    <row r="129" spans="2:9" ht="18" customHeight="1" x14ac:dyDescent="0.3">
      <c r="B129" s="160"/>
      <c r="C129" s="163" t="s">
        <v>359</v>
      </c>
      <c r="D129" s="175"/>
      <c r="E129" s="162"/>
      <c r="F129" s="162">
        <f t="shared" si="27"/>
        <v>0</v>
      </c>
      <c r="G129" s="162"/>
      <c r="H129" s="162">
        <f t="shared" si="28"/>
        <v>0</v>
      </c>
      <c r="I129" s="162">
        <f t="shared" si="29"/>
        <v>0</v>
      </c>
    </row>
    <row r="130" spans="2:9" ht="18" customHeight="1" x14ac:dyDescent="0.3">
      <c r="B130" s="160"/>
      <c r="C130" s="163" t="s">
        <v>360</v>
      </c>
      <c r="D130" s="175"/>
      <c r="E130" s="162"/>
      <c r="F130" s="162">
        <f t="shared" si="27"/>
        <v>0</v>
      </c>
      <c r="G130" s="162"/>
      <c r="H130" s="162">
        <f t="shared" si="28"/>
        <v>0</v>
      </c>
      <c r="I130" s="162">
        <f t="shared" si="29"/>
        <v>0</v>
      </c>
    </row>
    <row r="131" spans="2:9" ht="18" customHeight="1" x14ac:dyDescent="0.3">
      <c r="B131" s="160"/>
      <c r="C131" s="163" t="s">
        <v>361</v>
      </c>
      <c r="D131" s="175"/>
      <c r="E131" s="162">
        <v>7850518</v>
      </c>
      <c r="F131" s="162">
        <f t="shared" si="27"/>
        <v>7850518</v>
      </c>
      <c r="G131" s="162">
        <v>3456329</v>
      </c>
      <c r="H131" s="162">
        <f t="shared" si="28"/>
        <v>3456329</v>
      </c>
      <c r="I131" s="162">
        <f t="shared" si="29"/>
        <v>4394189</v>
      </c>
    </row>
    <row r="132" spans="2:9" ht="18" customHeight="1" x14ac:dyDescent="0.3">
      <c r="B132" s="160"/>
      <c r="C132" s="163" t="s">
        <v>362</v>
      </c>
      <c r="D132" s="175"/>
      <c r="E132" s="162"/>
      <c r="F132" s="162">
        <f t="shared" si="27"/>
        <v>0</v>
      </c>
      <c r="G132" s="162"/>
      <c r="H132" s="162">
        <f t="shared" si="28"/>
        <v>0</v>
      </c>
      <c r="I132" s="162">
        <f t="shared" si="29"/>
        <v>0</v>
      </c>
    </row>
    <row r="133" spans="2:9" ht="18" customHeight="1" x14ac:dyDescent="0.3">
      <c r="B133" s="160"/>
      <c r="C133" s="163" t="s">
        <v>363</v>
      </c>
      <c r="D133" s="175"/>
      <c r="E133" s="162"/>
      <c r="F133" s="162">
        <f t="shared" si="27"/>
        <v>0</v>
      </c>
      <c r="G133" s="162"/>
      <c r="H133" s="162">
        <f t="shared" si="28"/>
        <v>0</v>
      </c>
      <c r="I133" s="162">
        <f t="shared" si="29"/>
        <v>0</v>
      </c>
    </row>
    <row r="134" spans="2:9" ht="18" customHeight="1" x14ac:dyDescent="0.3">
      <c r="B134" s="160"/>
      <c r="C134" s="163" t="s">
        <v>364</v>
      </c>
      <c r="D134" s="175"/>
      <c r="E134" s="162"/>
      <c r="F134" s="162">
        <f t="shared" si="27"/>
        <v>0</v>
      </c>
      <c r="G134" s="162"/>
      <c r="H134" s="162">
        <f t="shared" si="28"/>
        <v>0</v>
      </c>
      <c r="I134" s="162">
        <f t="shared" si="29"/>
        <v>0</v>
      </c>
    </row>
    <row r="135" spans="2:9" ht="18" customHeight="1" x14ac:dyDescent="0.3">
      <c r="B135" s="281" t="s">
        <v>365</v>
      </c>
      <c r="C135" s="301"/>
      <c r="D135" s="175"/>
      <c r="E135" s="162"/>
      <c r="F135" s="162"/>
      <c r="G135" s="162"/>
      <c r="H135" s="162"/>
      <c r="I135" s="162"/>
    </row>
    <row r="136" spans="2:9" ht="18" customHeight="1" x14ac:dyDescent="0.3">
      <c r="B136" s="160"/>
      <c r="C136" s="163" t="s">
        <v>366</v>
      </c>
      <c r="D136" s="175"/>
      <c r="E136" s="162"/>
      <c r="F136" s="162"/>
      <c r="G136" s="162"/>
      <c r="H136" s="162"/>
      <c r="I136" s="162"/>
    </row>
    <row r="137" spans="2:9" ht="18" customHeight="1" x14ac:dyDescent="0.3">
      <c r="B137" s="160"/>
      <c r="C137" s="163" t="s">
        <v>367</v>
      </c>
      <c r="D137" s="175"/>
      <c r="E137" s="162"/>
      <c r="F137" s="162"/>
      <c r="G137" s="162"/>
      <c r="H137" s="162"/>
      <c r="I137" s="162"/>
    </row>
    <row r="138" spans="2:9" ht="18" customHeight="1" x14ac:dyDescent="0.3">
      <c r="B138" s="160"/>
      <c r="C138" s="163" t="s">
        <v>368</v>
      </c>
      <c r="D138" s="175"/>
      <c r="E138" s="162"/>
      <c r="F138" s="162"/>
      <c r="G138" s="162"/>
      <c r="H138" s="162"/>
      <c r="I138" s="162"/>
    </row>
    <row r="139" spans="2:9" ht="18" customHeight="1" x14ac:dyDescent="0.3">
      <c r="B139" s="281" t="s">
        <v>369</v>
      </c>
      <c r="C139" s="301"/>
      <c r="D139" s="175"/>
      <c r="E139" s="162"/>
      <c r="F139" s="162"/>
      <c r="G139" s="162"/>
      <c r="H139" s="162"/>
      <c r="I139" s="162"/>
    </row>
    <row r="140" spans="2:9" ht="18" customHeight="1" x14ac:dyDescent="0.3">
      <c r="B140" s="160"/>
      <c r="C140" s="163" t="s">
        <v>370</v>
      </c>
      <c r="D140" s="175"/>
      <c r="E140" s="162"/>
      <c r="F140" s="162"/>
      <c r="G140" s="162"/>
      <c r="H140" s="162"/>
      <c r="I140" s="162"/>
    </row>
    <row r="141" spans="2:9" ht="18" customHeight="1" x14ac:dyDescent="0.3">
      <c r="B141" s="160"/>
      <c r="C141" s="163" t="s">
        <v>371</v>
      </c>
      <c r="D141" s="175"/>
      <c r="E141" s="162"/>
      <c r="F141" s="162"/>
      <c r="G141" s="162"/>
      <c r="H141" s="162"/>
      <c r="I141" s="162"/>
    </row>
    <row r="142" spans="2:9" ht="18" customHeight="1" x14ac:dyDescent="0.3">
      <c r="B142" s="160"/>
      <c r="C142" s="163" t="s">
        <v>372</v>
      </c>
      <c r="D142" s="175"/>
      <c r="E142" s="162"/>
      <c r="F142" s="162"/>
      <c r="G142" s="162"/>
      <c r="H142" s="162"/>
      <c r="I142" s="162"/>
    </row>
    <row r="143" spans="2:9" ht="18" customHeight="1" x14ac:dyDescent="0.3">
      <c r="B143" s="160"/>
      <c r="C143" s="163" t="s">
        <v>373</v>
      </c>
      <c r="D143" s="175"/>
      <c r="E143" s="162"/>
      <c r="F143" s="162"/>
      <c r="G143" s="162"/>
      <c r="H143" s="162"/>
      <c r="I143" s="162"/>
    </row>
    <row r="144" spans="2:9" ht="18" customHeight="1" x14ac:dyDescent="0.3">
      <c r="B144" s="160"/>
      <c r="C144" s="176" t="s">
        <v>374</v>
      </c>
      <c r="D144" s="175"/>
      <c r="E144" s="162"/>
      <c r="F144" s="162"/>
      <c r="G144" s="162"/>
      <c r="H144" s="162"/>
      <c r="I144" s="162"/>
    </row>
    <row r="145" spans="2:9" ht="18" customHeight="1" x14ac:dyDescent="0.3">
      <c r="B145" s="160"/>
      <c r="C145" s="163" t="s">
        <v>375</v>
      </c>
      <c r="D145" s="175"/>
      <c r="E145" s="162"/>
      <c r="F145" s="162"/>
      <c r="G145" s="162"/>
      <c r="H145" s="162"/>
      <c r="I145" s="162"/>
    </row>
    <row r="146" spans="2:9" ht="18" customHeight="1" x14ac:dyDescent="0.3">
      <c r="B146" s="160"/>
      <c r="C146" s="163" t="s">
        <v>376</v>
      </c>
      <c r="D146" s="175"/>
      <c r="E146" s="162"/>
      <c r="F146" s="162"/>
      <c r="G146" s="162"/>
      <c r="H146" s="162"/>
      <c r="I146" s="162"/>
    </row>
    <row r="147" spans="2:9" ht="18" customHeight="1" x14ac:dyDescent="0.3">
      <c r="B147" s="160"/>
      <c r="C147" s="176" t="s">
        <v>377</v>
      </c>
      <c r="D147" s="175"/>
      <c r="E147" s="162"/>
      <c r="F147" s="162"/>
      <c r="G147" s="162"/>
      <c r="H147" s="162"/>
      <c r="I147" s="162"/>
    </row>
    <row r="148" spans="2:9" ht="18" customHeight="1" x14ac:dyDescent="0.3">
      <c r="B148" s="281" t="s">
        <v>378</v>
      </c>
      <c r="C148" s="301"/>
      <c r="D148" s="175"/>
      <c r="E148" s="162"/>
      <c r="F148" s="162"/>
      <c r="G148" s="162"/>
      <c r="H148" s="162"/>
      <c r="I148" s="162"/>
    </row>
    <row r="149" spans="2:9" ht="18" customHeight="1" x14ac:dyDescent="0.3">
      <c r="B149" s="160"/>
      <c r="C149" s="163" t="s">
        <v>379</v>
      </c>
      <c r="D149" s="175"/>
      <c r="E149" s="162"/>
      <c r="F149" s="162"/>
      <c r="G149" s="162"/>
      <c r="H149" s="162"/>
      <c r="I149" s="162"/>
    </row>
    <row r="150" spans="2:9" ht="18" customHeight="1" x14ac:dyDescent="0.3">
      <c r="B150" s="160"/>
      <c r="C150" s="163" t="s">
        <v>380</v>
      </c>
      <c r="D150" s="175"/>
      <c r="E150" s="162"/>
      <c r="F150" s="162"/>
      <c r="G150" s="162"/>
      <c r="H150" s="162"/>
      <c r="I150" s="162"/>
    </row>
    <row r="151" spans="2:9" ht="18" customHeight="1" x14ac:dyDescent="0.3">
      <c r="B151" s="160"/>
      <c r="C151" s="163" t="s">
        <v>381</v>
      </c>
      <c r="D151" s="175"/>
      <c r="E151" s="162"/>
      <c r="F151" s="162"/>
      <c r="G151" s="162"/>
      <c r="H151" s="162"/>
      <c r="I151" s="162"/>
    </row>
    <row r="152" spans="2:9" ht="18" customHeight="1" x14ac:dyDescent="0.3">
      <c r="B152" s="281" t="s">
        <v>382</v>
      </c>
      <c r="C152" s="301"/>
      <c r="D152" s="175"/>
      <c r="E152" s="162"/>
      <c r="F152" s="162"/>
      <c r="G152" s="162"/>
      <c r="H152" s="162"/>
      <c r="I152" s="162"/>
    </row>
    <row r="153" spans="2:9" ht="18" customHeight="1" x14ac:dyDescent="0.3">
      <c r="B153" s="160"/>
      <c r="C153" s="163" t="s">
        <v>383</v>
      </c>
      <c r="D153" s="175"/>
      <c r="E153" s="162"/>
      <c r="F153" s="162"/>
      <c r="G153" s="162"/>
      <c r="H153" s="162"/>
      <c r="I153" s="162"/>
    </row>
    <row r="154" spans="2:9" ht="18" customHeight="1" x14ac:dyDescent="0.3">
      <c r="B154" s="160"/>
      <c r="C154" s="163" t="s">
        <v>384</v>
      </c>
      <c r="D154" s="175"/>
      <c r="E154" s="162"/>
      <c r="F154" s="162"/>
      <c r="G154" s="162"/>
      <c r="H154" s="162"/>
      <c r="I154" s="162"/>
    </row>
    <row r="155" spans="2:9" ht="18" customHeight="1" x14ac:dyDescent="0.3">
      <c r="B155" s="160"/>
      <c r="C155" s="163" t="s">
        <v>385</v>
      </c>
      <c r="D155" s="175"/>
      <c r="E155" s="162"/>
      <c r="F155" s="162"/>
      <c r="G155" s="162"/>
      <c r="H155" s="162"/>
      <c r="I155" s="162"/>
    </row>
    <row r="156" spans="2:9" ht="18" customHeight="1" x14ac:dyDescent="0.3">
      <c r="B156" s="160"/>
      <c r="C156" s="163" t="s">
        <v>386</v>
      </c>
      <c r="D156" s="175"/>
      <c r="E156" s="162"/>
      <c r="F156" s="162"/>
      <c r="G156" s="162"/>
      <c r="H156" s="162"/>
      <c r="I156" s="162"/>
    </row>
    <row r="157" spans="2:9" ht="18" customHeight="1" x14ac:dyDescent="0.3">
      <c r="B157" s="160"/>
      <c r="C157" s="163" t="s">
        <v>387</v>
      </c>
      <c r="D157" s="175"/>
      <c r="E157" s="162"/>
      <c r="F157" s="162"/>
      <c r="G157" s="162"/>
      <c r="H157" s="162"/>
      <c r="I157" s="162"/>
    </row>
    <row r="158" spans="2:9" ht="18" customHeight="1" x14ac:dyDescent="0.3">
      <c r="B158" s="160"/>
      <c r="C158" s="163" t="s">
        <v>388</v>
      </c>
      <c r="D158" s="175"/>
      <c r="E158" s="162"/>
      <c r="F158" s="162"/>
      <c r="G158" s="162"/>
      <c r="H158" s="162"/>
      <c r="I158" s="162"/>
    </row>
    <row r="159" spans="2:9" ht="18" customHeight="1" x14ac:dyDescent="0.3">
      <c r="B159" s="160"/>
      <c r="C159" s="163" t="s">
        <v>389</v>
      </c>
      <c r="D159" s="175"/>
      <c r="E159" s="162"/>
      <c r="F159" s="162"/>
      <c r="G159" s="162"/>
      <c r="H159" s="162"/>
      <c r="I159" s="162"/>
    </row>
    <row r="160" spans="2:9" ht="18" customHeight="1" x14ac:dyDescent="0.3">
      <c r="B160" s="160"/>
      <c r="C160" s="163"/>
      <c r="D160" s="175"/>
      <c r="E160" s="162"/>
      <c r="F160" s="162"/>
      <c r="G160" s="162"/>
      <c r="H160" s="162"/>
      <c r="I160" s="162"/>
    </row>
    <row r="161" spans="2:9" ht="18" customHeight="1" x14ac:dyDescent="0.3">
      <c r="B161" s="271" t="s">
        <v>391</v>
      </c>
      <c r="C161" s="287"/>
      <c r="D161" s="174">
        <f>SUM(D11+D86)</f>
        <v>129632848</v>
      </c>
      <c r="E161" s="174">
        <f t="shared" ref="E161:I161" si="30">SUM(E11+E86)</f>
        <v>19757507</v>
      </c>
      <c r="F161" s="174">
        <f t="shared" si="30"/>
        <v>149390355</v>
      </c>
      <c r="G161" s="174">
        <f t="shared" si="30"/>
        <v>142610761</v>
      </c>
      <c r="H161" s="174">
        <f t="shared" si="30"/>
        <v>142610761</v>
      </c>
      <c r="I161" s="174">
        <f t="shared" si="30"/>
        <v>6779594</v>
      </c>
    </row>
    <row r="162" spans="2:9" ht="8.1" customHeight="1" thickBot="1" x14ac:dyDescent="0.35">
      <c r="B162" s="170"/>
      <c r="C162" s="177"/>
      <c r="D162" s="178"/>
      <c r="E162" s="179"/>
      <c r="F162" s="179"/>
      <c r="G162" s="179"/>
      <c r="H162" s="179"/>
      <c r="I162" s="179"/>
    </row>
    <row r="163" spans="2:9" x14ac:dyDescent="0.3">
      <c r="B163" s="143" t="s">
        <v>622</v>
      </c>
    </row>
    <row r="169" spans="2:9" ht="15.95" customHeight="1" x14ac:dyDescent="0.3"/>
    <row r="170" spans="2:9" ht="15.95" customHeight="1" x14ac:dyDescent="0.3"/>
    <row r="171" spans="2:9" ht="15.95" customHeight="1" x14ac:dyDescent="0.3"/>
  </sheetData>
  <mergeCells count="31">
    <mergeCell ref="B9:C10"/>
    <mergeCell ref="D9:H9"/>
    <mergeCell ref="I9:I10"/>
    <mergeCell ref="B4:I4"/>
    <mergeCell ref="B5:I5"/>
    <mergeCell ref="B6:I6"/>
    <mergeCell ref="B7:I7"/>
    <mergeCell ref="B8:I8"/>
    <mergeCell ref="B86:C86"/>
    <mergeCell ref="B11:C11"/>
    <mergeCell ref="B12:C12"/>
    <mergeCell ref="B20:C20"/>
    <mergeCell ref="B30:C30"/>
    <mergeCell ref="B40:C40"/>
    <mergeCell ref="B50:C50"/>
    <mergeCell ref="B139:C139"/>
    <mergeCell ref="B148:C148"/>
    <mergeCell ref="B152:C152"/>
    <mergeCell ref="B161:C161"/>
    <mergeCell ref="B2:I2"/>
    <mergeCell ref="B3:I3"/>
    <mergeCell ref="B87:C87"/>
    <mergeCell ref="B95:C95"/>
    <mergeCell ref="B105:C105"/>
    <mergeCell ref="B115:C115"/>
    <mergeCell ref="B125:C125"/>
    <mergeCell ref="B135:C135"/>
    <mergeCell ref="B60:C60"/>
    <mergeCell ref="B64:C64"/>
    <mergeCell ref="B73:C73"/>
    <mergeCell ref="B77:C77"/>
  </mergeCells>
  <printOptions horizontalCentered="1"/>
  <pageMargins left="0.39370078740157483" right="0.19685039370078741" top="0.51181102362204722" bottom="0.43307086614173229" header="0.31496062992125984" footer="0.31496062992125984"/>
  <pageSetup scale="57" fitToHeight="10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I36"/>
  <sheetViews>
    <sheetView showGridLines="0" topLeftCell="A31" zoomScale="90" zoomScaleNormal="90" workbookViewId="0">
      <selection activeCell="B36" sqref="B36"/>
    </sheetView>
  </sheetViews>
  <sheetFormatPr baseColWidth="10" defaultRowHeight="15.75" x14ac:dyDescent="0.25"/>
  <cols>
    <col min="1" max="1" width="3.140625" style="1" customWidth="1"/>
    <col min="2" max="2" width="23.85546875" style="1" customWidth="1"/>
    <col min="3" max="8" width="16.7109375" style="1" customWidth="1"/>
    <col min="9" max="9" width="13.7109375" style="1" customWidth="1"/>
    <col min="10" max="16384" width="11.42578125" style="1"/>
  </cols>
  <sheetData>
    <row r="2" spans="2:9" x14ac:dyDescent="0.25">
      <c r="B2" s="39" t="s">
        <v>392</v>
      </c>
    </row>
    <row r="3" spans="2:9" x14ac:dyDescent="0.25">
      <c r="B3" s="204" t="s">
        <v>309</v>
      </c>
      <c r="C3" s="204"/>
      <c r="D3" s="204"/>
      <c r="E3" s="204"/>
      <c r="F3" s="204"/>
      <c r="G3" s="204"/>
      <c r="H3" s="204"/>
    </row>
    <row r="4" spans="2:9" ht="16.5" thickBot="1" x14ac:dyDescent="0.3">
      <c r="B4" s="321" t="s">
        <v>393</v>
      </c>
      <c r="C4" s="321"/>
      <c r="D4" s="321"/>
      <c r="E4" s="321"/>
      <c r="F4" s="321"/>
      <c r="G4" s="321"/>
      <c r="H4" s="321"/>
    </row>
    <row r="5" spans="2:9" x14ac:dyDescent="0.25">
      <c r="B5" s="223" t="s">
        <v>610</v>
      </c>
      <c r="C5" s="322"/>
      <c r="D5" s="322"/>
      <c r="E5" s="322"/>
      <c r="F5" s="322"/>
      <c r="G5" s="322"/>
      <c r="H5" s="322"/>
      <c r="I5" s="224"/>
    </row>
    <row r="6" spans="2:9" ht="15.75" customHeight="1" x14ac:dyDescent="0.25">
      <c r="B6" s="198" t="s">
        <v>309</v>
      </c>
      <c r="C6" s="199"/>
      <c r="D6" s="199"/>
      <c r="E6" s="199"/>
      <c r="F6" s="199"/>
      <c r="G6" s="199"/>
      <c r="H6" s="199"/>
      <c r="I6" s="200"/>
    </row>
    <row r="7" spans="2:9" x14ac:dyDescent="0.25">
      <c r="B7" s="198" t="s">
        <v>394</v>
      </c>
      <c r="C7" s="199"/>
      <c r="D7" s="199"/>
      <c r="E7" s="199"/>
      <c r="F7" s="199"/>
      <c r="G7" s="199"/>
      <c r="H7" s="199"/>
      <c r="I7" s="200"/>
    </row>
    <row r="8" spans="2:9" x14ac:dyDescent="0.25">
      <c r="B8" s="198" t="s">
        <v>611</v>
      </c>
      <c r="C8" s="199"/>
      <c r="D8" s="199"/>
      <c r="E8" s="199"/>
      <c r="F8" s="199"/>
      <c r="G8" s="199"/>
      <c r="H8" s="199"/>
      <c r="I8" s="200"/>
    </row>
    <row r="9" spans="2:9" ht="16.5" thickBot="1" x14ac:dyDescent="0.3">
      <c r="B9" s="201" t="s">
        <v>4</v>
      </c>
      <c r="C9" s="202"/>
      <c r="D9" s="202"/>
      <c r="E9" s="202"/>
      <c r="F9" s="202"/>
      <c r="G9" s="202"/>
      <c r="H9" s="202"/>
      <c r="I9" s="203"/>
    </row>
    <row r="10" spans="2:9" ht="16.5" thickBot="1" x14ac:dyDescent="0.3">
      <c r="B10" s="318" t="s">
        <v>5</v>
      </c>
      <c r="C10" s="319"/>
      <c r="D10" s="220" t="s">
        <v>312</v>
      </c>
      <c r="E10" s="221"/>
      <c r="F10" s="221"/>
      <c r="G10" s="221"/>
      <c r="H10" s="222"/>
      <c r="I10" s="225" t="s">
        <v>313</v>
      </c>
    </row>
    <row r="11" spans="2:9" ht="32.25" thickBot="1" x14ac:dyDescent="0.3">
      <c r="B11" s="320"/>
      <c r="C11" s="312"/>
      <c r="D11" s="21" t="s">
        <v>196</v>
      </c>
      <c r="E11" s="21" t="s">
        <v>240</v>
      </c>
      <c r="F11" s="21" t="s">
        <v>241</v>
      </c>
      <c r="G11" s="21" t="s">
        <v>197</v>
      </c>
      <c r="H11" s="21" t="s">
        <v>214</v>
      </c>
      <c r="I11" s="226"/>
    </row>
    <row r="12" spans="2:9" x14ac:dyDescent="0.25">
      <c r="B12" s="316" t="s">
        <v>395</v>
      </c>
      <c r="C12" s="317"/>
      <c r="D12" s="314">
        <f>SUM(D14)</f>
        <v>129632848</v>
      </c>
      <c r="E12" s="314">
        <f t="shared" ref="E12:I12" si="0">SUM(E14)</f>
        <v>3557899</v>
      </c>
      <c r="F12" s="314">
        <f t="shared" si="0"/>
        <v>133190747</v>
      </c>
      <c r="G12" s="314">
        <f t="shared" si="0"/>
        <v>131745049</v>
      </c>
      <c r="H12" s="314">
        <f t="shared" si="0"/>
        <v>131745049</v>
      </c>
      <c r="I12" s="314">
        <f t="shared" si="0"/>
        <v>1445698</v>
      </c>
    </row>
    <row r="13" spans="2:9" x14ac:dyDescent="0.25">
      <c r="B13" s="214" t="s">
        <v>396</v>
      </c>
      <c r="C13" s="313"/>
      <c r="D13" s="315"/>
      <c r="E13" s="315"/>
      <c r="F13" s="315"/>
      <c r="G13" s="315"/>
      <c r="H13" s="315"/>
      <c r="I13" s="315"/>
    </row>
    <row r="14" spans="2:9" x14ac:dyDescent="0.25">
      <c r="B14" s="230" t="s">
        <v>612</v>
      </c>
      <c r="C14" s="313"/>
      <c r="D14" s="123">
        <v>129632848</v>
      </c>
      <c r="E14" s="123">
        <v>3557899</v>
      </c>
      <c r="F14" s="123">
        <f>SUM(D14:E14)</f>
        <v>133190747</v>
      </c>
      <c r="G14" s="123">
        <v>131745049</v>
      </c>
      <c r="H14" s="123">
        <f>SUM(G14)</f>
        <v>131745049</v>
      </c>
      <c r="I14" s="123">
        <f>SUM(F14-G14)</f>
        <v>1445698</v>
      </c>
    </row>
    <row r="15" spans="2:9" x14ac:dyDescent="0.25">
      <c r="B15" s="230" t="s">
        <v>397</v>
      </c>
      <c r="C15" s="313"/>
      <c r="D15" s="124"/>
      <c r="E15" s="124"/>
      <c r="F15" s="124"/>
      <c r="G15" s="124"/>
      <c r="H15" s="124"/>
      <c r="I15" s="124"/>
    </row>
    <row r="16" spans="2:9" x14ac:dyDescent="0.25">
      <c r="B16" s="230" t="s">
        <v>398</v>
      </c>
      <c r="C16" s="313"/>
      <c r="D16" s="124"/>
      <c r="E16" s="124"/>
      <c r="F16" s="124"/>
      <c r="G16" s="124"/>
      <c r="H16" s="124"/>
      <c r="I16" s="124"/>
    </row>
    <row r="17" spans="2:9" x14ac:dyDescent="0.25">
      <c r="B17" s="230" t="s">
        <v>399</v>
      </c>
      <c r="C17" s="313"/>
      <c r="D17" s="124"/>
      <c r="E17" s="124"/>
      <c r="F17" s="124"/>
      <c r="G17" s="124"/>
      <c r="H17" s="124"/>
      <c r="I17" s="124"/>
    </row>
    <row r="18" spans="2:9" x14ac:dyDescent="0.25">
      <c r="B18" s="230" t="s">
        <v>400</v>
      </c>
      <c r="C18" s="313"/>
      <c r="D18" s="124"/>
      <c r="E18" s="124"/>
      <c r="F18" s="124"/>
      <c r="G18" s="124"/>
      <c r="H18" s="124"/>
      <c r="I18" s="124"/>
    </row>
    <row r="19" spans="2:9" x14ac:dyDescent="0.25">
      <c r="B19" s="230" t="s">
        <v>401</v>
      </c>
      <c r="C19" s="313"/>
      <c r="D19" s="124"/>
      <c r="E19" s="124"/>
      <c r="F19" s="124"/>
      <c r="G19" s="124"/>
      <c r="H19" s="124"/>
      <c r="I19" s="124"/>
    </row>
    <row r="20" spans="2:9" x14ac:dyDescent="0.25">
      <c r="B20" s="230" t="s">
        <v>402</v>
      </c>
      <c r="C20" s="313"/>
      <c r="D20" s="124"/>
      <c r="E20" s="124"/>
      <c r="F20" s="124"/>
      <c r="G20" s="124"/>
      <c r="H20" s="124"/>
      <c r="I20" s="124"/>
    </row>
    <row r="21" spans="2:9" x14ac:dyDescent="0.25">
      <c r="B21" s="230" t="s">
        <v>403</v>
      </c>
      <c r="C21" s="313"/>
      <c r="D21" s="124"/>
      <c r="E21" s="124"/>
      <c r="F21" s="124"/>
      <c r="G21" s="124"/>
      <c r="H21" s="124"/>
      <c r="I21" s="124"/>
    </row>
    <row r="22" spans="2:9" ht="16.5" thickBot="1" x14ac:dyDescent="0.3">
      <c r="B22" s="230"/>
      <c r="C22" s="313"/>
      <c r="D22" s="124"/>
      <c r="E22" s="124"/>
      <c r="F22" s="124"/>
      <c r="G22" s="124"/>
      <c r="H22" s="124"/>
      <c r="I22" s="124"/>
    </row>
    <row r="23" spans="2:9" x14ac:dyDescent="0.25">
      <c r="B23" s="214" t="s">
        <v>404</v>
      </c>
      <c r="C23" s="313"/>
      <c r="D23" s="314">
        <f>SUM(D25)</f>
        <v>0</v>
      </c>
      <c r="E23" s="314">
        <f t="shared" ref="E23:I23" si="1">SUM(E25)</f>
        <v>16199609</v>
      </c>
      <c r="F23" s="314">
        <f t="shared" si="1"/>
        <v>16199609</v>
      </c>
      <c r="G23" s="314">
        <f t="shared" si="1"/>
        <v>10865711</v>
      </c>
      <c r="H23" s="314">
        <f t="shared" si="1"/>
        <v>10865711</v>
      </c>
      <c r="I23" s="314">
        <f t="shared" si="1"/>
        <v>5333898</v>
      </c>
    </row>
    <row r="24" spans="2:9" x14ac:dyDescent="0.25">
      <c r="B24" s="214" t="s">
        <v>405</v>
      </c>
      <c r="C24" s="313"/>
      <c r="D24" s="315"/>
      <c r="E24" s="315"/>
      <c r="F24" s="315"/>
      <c r="G24" s="315"/>
      <c r="H24" s="315"/>
      <c r="I24" s="315"/>
    </row>
    <row r="25" spans="2:9" ht="15.75" customHeight="1" x14ac:dyDescent="0.25">
      <c r="B25" s="230" t="s">
        <v>612</v>
      </c>
      <c r="C25" s="313"/>
      <c r="D25" s="124"/>
      <c r="E25" s="123">
        <v>16199609</v>
      </c>
      <c r="F25" s="123">
        <f>SUM(D25:E25)</f>
        <v>16199609</v>
      </c>
      <c r="G25" s="123">
        <v>10865711</v>
      </c>
      <c r="H25" s="123">
        <f>SUM(G25)</f>
        <v>10865711</v>
      </c>
      <c r="I25" s="123">
        <f>SUM(F25-G25)</f>
        <v>5333898</v>
      </c>
    </row>
    <row r="26" spans="2:9" x14ac:dyDescent="0.25">
      <c r="B26" s="230" t="s">
        <v>397</v>
      </c>
      <c r="C26" s="313"/>
      <c r="D26" s="124"/>
      <c r="E26" s="124"/>
      <c r="F26" s="124"/>
      <c r="G26" s="124"/>
      <c r="H26" s="124"/>
      <c r="I26" s="124"/>
    </row>
    <row r="27" spans="2:9" x14ac:dyDescent="0.25">
      <c r="B27" s="230" t="s">
        <v>398</v>
      </c>
      <c r="C27" s="313"/>
      <c r="D27" s="124"/>
      <c r="E27" s="124"/>
      <c r="F27" s="124"/>
      <c r="G27" s="124"/>
      <c r="H27" s="124"/>
      <c r="I27" s="124"/>
    </row>
    <row r="28" spans="2:9" x14ac:dyDescent="0.25">
      <c r="B28" s="230" t="s">
        <v>399</v>
      </c>
      <c r="C28" s="313"/>
      <c r="D28" s="124"/>
      <c r="E28" s="124"/>
      <c r="F28" s="124"/>
      <c r="G28" s="124"/>
      <c r="H28" s="124"/>
      <c r="I28" s="124"/>
    </row>
    <row r="29" spans="2:9" x14ac:dyDescent="0.25">
      <c r="B29" s="230" t="s">
        <v>400</v>
      </c>
      <c r="C29" s="313"/>
      <c r="D29" s="124"/>
      <c r="E29" s="124"/>
      <c r="F29" s="124"/>
      <c r="G29" s="124"/>
      <c r="H29" s="124"/>
      <c r="I29" s="124"/>
    </row>
    <row r="30" spans="2:9" x14ac:dyDescent="0.25">
      <c r="B30" s="230" t="s">
        <v>401</v>
      </c>
      <c r="C30" s="313"/>
      <c r="D30" s="124"/>
      <c r="E30" s="124"/>
      <c r="F30" s="124"/>
      <c r="G30" s="124"/>
      <c r="H30" s="124"/>
      <c r="I30" s="124"/>
    </row>
    <row r="31" spans="2:9" x14ac:dyDescent="0.25">
      <c r="B31" s="230" t="s">
        <v>402</v>
      </c>
      <c r="C31" s="313"/>
      <c r="D31" s="124"/>
      <c r="E31" s="124"/>
      <c r="F31" s="124"/>
      <c r="G31" s="124"/>
      <c r="H31" s="124"/>
      <c r="I31" s="124"/>
    </row>
    <row r="32" spans="2:9" x14ac:dyDescent="0.25">
      <c r="B32" s="230" t="s">
        <v>403</v>
      </c>
      <c r="C32" s="313"/>
      <c r="D32" s="124"/>
      <c r="E32" s="124"/>
      <c r="F32" s="124"/>
      <c r="G32" s="124"/>
      <c r="H32" s="124"/>
      <c r="I32" s="124"/>
    </row>
    <row r="33" spans="2:9" x14ac:dyDescent="0.25">
      <c r="B33" s="230"/>
      <c r="C33" s="313"/>
      <c r="D33" s="124"/>
      <c r="E33" s="124"/>
      <c r="F33" s="124"/>
      <c r="G33" s="124"/>
      <c r="H33" s="124"/>
      <c r="I33" s="124"/>
    </row>
    <row r="34" spans="2:9" x14ac:dyDescent="0.25">
      <c r="B34" s="214" t="s">
        <v>391</v>
      </c>
      <c r="C34" s="313"/>
      <c r="D34" s="125">
        <f>SUM(D12+D23)</f>
        <v>129632848</v>
      </c>
      <c r="E34" s="125">
        <f t="shared" ref="E34:I34" si="2">SUM(E12+E23)</f>
        <v>19757508</v>
      </c>
      <c r="F34" s="125">
        <f t="shared" si="2"/>
        <v>149390356</v>
      </c>
      <c r="G34" s="125">
        <f t="shared" si="2"/>
        <v>142610760</v>
      </c>
      <c r="H34" s="125">
        <f t="shared" si="2"/>
        <v>142610760</v>
      </c>
      <c r="I34" s="125">
        <f t="shared" si="2"/>
        <v>6779596</v>
      </c>
    </row>
    <row r="35" spans="2:9" ht="16.5" thickBot="1" x14ac:dyDescent="0.3">
      <c r="B35" s="311"/>
      <c r="C35" s="312"/>
      <c r="D35" s="126"/>
      <c r="E35" s="126"/>
      <c r="F35" s="126"/>
      <c r="G35" s="126"/>
      <c r="H35" s="126"/>
      <c r="I35" s="126"/>
    </row>
    <row r="36" spans="2:9" ht="16.5" x14ac:dyDescent="0.3">
      <c r="B36" s="143" t="s">
        <v>622</v>
      </c>
    </row>
  </sheetData>
  <mergeCells count="46">
    <mergeCell ref="B3:H3"/>
    <mergeCell ref="B4:H4"/>
    <mergeCell ref="B5:I5"/>
    <mergeCell ref="B6:I6"/>
    <mergeCell ref="B7:I7"/>
    <mergeCell ref="B8:I8"/>
    <mergeCell ref="B9:I9"/>
    <mergeCell ref="B10:C11"/>
    <mergeCell ref="D10:H10"/>
    <mergeCell ref="I10:I11"/>
    <mergeCell ref="B17:C17"/>
    <mergeCell ref="B12:C12"/>
    <mergeCell ref="D12:D13"/>
    <mergeCell ref="E12:E13"/>
    <mergeCell ref="F12:F13"/>
    <mergeCell ref="I12:I13"/>
    <mergeCell ref="B13:C13"/>
    <mergeCell ref="B14:C14"/>
    <mergeCell ref="B15:C15"/>
    <mergeCell ref="B16:C16"/>
    <mergeCell ref="G12:G13"/>
    <mergeCell ref="H12:H13"/>
    <mergeCell ref="I23:I24"/>
    <mergeCell ref="B18:C18"/>
    <mergeCell ref="B19:C19"/>
    <mergeCell ref="B20:C20"/>
    <mergeCell ref="B21:C21"/>
    <mergeCell ref="B22:C22"/>
    <mergeCell ref="B23:C23"/>
    <mergeCell ref="D23:D24"/>
    <mergeCell ref="E23:E24"/>
    <mergeCell ref="F23:F24"/>
    <mergeCell ref="G23:G24"/>
    <mergeCell ref="H23:H24"/>
    <mergeCell ref="B35:C35"/>
    <mergeCell ref="B24:C24"/>
    <mergeCell ref="B25:C25"/>
    <mergeCell ref="B26:C26"/>
    <mergeCell ref="B27:C27"/>
    <mergeCell ref="B28:C28"/>
    <mergeCell ref="B29:C29"/>
    <mergeCell ref="B30:C30"/>
    <mergeCell ref="B31:C31"/>
    <mergeCell ref="B32:C32"/>
    <mergeCell ref="B33:C33"/>
    <mergeCell ref="B34:C34"/>
  </mergeCells>
  <printOptions horizontalCentered="1"/>
  <pageMargins left="0.27559055118110237" right="0.15748031496062992" top="0.47244094488188981" bottom="0.39370078740157483" header="0.31496062992125984" footer="0.31496062992125984"/>
  <pageSetup scale="72" fitToHeight="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88"/>
  <sheetViews>
    <sheetView showGridLines="0" topLeftCell="A64" zoomScale="90" zoomScaleNormal="90" workbookViewId="0">
      <selection activeCell="B88" sqref="B88"/>
    </sheetView>
  </sheetViews>
  <sheetFormatPr baseColWidth="10" defaultRowHeight="16.5" x14ac:dyDescent="0.3"/>
  <cols>
    <col min="1" max="1" width="3.140625" style="143" customWidth="1"/>
    <col min="2" max="2" width="8.42578125" style="143" customWidth="1"/>
    <col min="3" max="3" width="57.85546875" style="143" customWidth="1"/>
    <col min="4" max="9" width="13.7109375" style="143" customWidth="1"/>
    <col min="10" max="16384" width="11.42578125" style="143"/>
  </cols>
  <sheetData>
    <row r="1" spans="2:9" x14ac:dyDescent="0.3">
      <c r="B1" s="180" t="s">
        <v>406</v>
      </c>
    </row>
    <row r="2" spans="2:9" x14ac:dyDescent="0.3">
      <c r="B2" s="302" t="s">
        <v>309</v>
      </c>
      <c r="C2" s="302"/>
      <c r="D2" s="302"/>
      <c r="E2" s="302"/>
      <c r="F2" s="302"/>
      <c r="G2" s="302"/>
      <c r="H2" s="302"/>
      <c r="I2" s="302"/>
    </row>
    <row r="3" spans="2:9" ht="17.25" thickBot="1" x14ac:dyDescent="0.35">
      <c r="B3" s="303" t="s">
        <v>407</v>
      </c>
      <c r="C3" s="303"/>
      <c r="D3" s="303"/>
      <c r="E3" s="303"/>
      <c r="F3" s="303"/>
      <c r="G3" s="303"/>
      <c r="H3" s="303"/>
      <c r="I3" s="303"/>
    </row>
    <row r="4" spans="2:9" x14ac:dyDescent="0.3">
      <c r="B4" s="288" t="s">
        <v>610</v>
      </c>
      <c r="C4" s="289"/>
      <c r="D4" s="289"/>
      <c r="E4" s="289"/>
      <c r="F4" s="289"/>
      <c r="G4" s="289"/>
      <c r="H4" s="289"/>
      <c r="I4" s="308"/>
    </row>
    <row r="5" spans="2:9" x14ac:dyDescent="0.3">
      <c r="B5" s="291" t="s">
        <v>309</v>
      </c>
      <c r="C5" s="292"/>
      <c r="D5" s="292"/>
      <c r="E5" s="292"/>
      <c r="F5" s="292"/>
      <c r="G5" s="292"/>
      <c r="H5" s="292"/>
      <c r="I5" s="309"/>
    </row>
    <row r="6" spans="2:9" x14ac:dyDescent="0.3">
      <c r="B6" s="291" t="s">
        <v>408</v>
      </c>
      <c r="C6" s="292"/>
      <c r="D6" s="292"/>
      <c r="E6" s="292"/>
      <c r="F6" s="292"/>
      <c r="G6" s="292"/>
      <c r="H6" s="292"/>
      <c r="I6" s="309"/>
    </row>
    <row r="7" spans="2:9" x14ac:dyDescent="0.3">
      <c r="B7" s="291" t="s">
        <v>611</v>
      </c>
      <c r="C7" s="292"/>
      <c r="D7" s="292"/>
      <c r="E7" s="292"/>
      <c r="F7" s="292"/>
      <c r="G7" s="292"/>
      <c r="H7" s="292"/>
      <c r="I7" s="309"/>
    </row>
    <row r="8" spans="2:9" ht="17.25" thickBot="1" x14ac:dyDescent="0.35">
      <c r="B8" s="294" t="s">
        <v>4</v>
      </c>
      <c r="C8" s="295"/>
      <c r="D8" s="295"/>
      <c r="E8" s="295"/>
      <c r="F8" s="295"/>
      <c r="G8" s="295"/>
      <c r="H8" s="295"/>
      <c r="I8" s="310"/>
    </row>
    <row r="9" spans="2:9" ht="17.25" thickBot="1" x14ac:dyDescent="0.35">
      <c r="B9" s="288" t="s">
        <v>5</v>
      </c>
      <c r="C9" s="290"/>
      <c r="D9" s="323" t="s">
        <v>312</v>
      </c>
      <c r="E9" s="324"/>
      <c r="F9" s="324"/>
      <c r="G9" s="324"/>
      <c r="H9" s="325"/>
      <c r="I9" s="246" t="s">
        <v>313</v>
      </c>
    </row>
    <row r="10" spans="2:9" ht="33.75" thickBot="1" x14ac:dyDescent="0.35">
      <c r="B10" s="294"/>
      <c r="C10" s="296"/>
      <c r="D10" s="173" t="s">
        <v>196</v>
      </c>
      <c r="E10" s="173" t="s">
        <v>314</v>
      </c>
      <c r="F10" s="173" t="s">
        <v>315</v>
      </c>
      <c r="G10" s="173" t="s">
        <v>197</v>
      </c>
      <c r="H10" s="173" t="s">
        <v>214</v>
      </c>
      <c r="I10" s="247"/>
    </row>
    <row r="11" spans="2:9" ht="8.1" customHeight="1" x14ac:dyDescent="0.3">
      <c r="B11" s="326"/>
      <c r="C11" s="327"/>
      <c r="D11" s="181"/>
      <c r="E11" s="181"/>
      <c r="F11" s="181"/>
      <c r="G11" s="181"/>
      <c r="H11" s="181"/>
      <c r="I11" s="181"/>
    </row>
    <row r="12" spans="2:9" ht="15.95" customHeight="1" x14ac:dyDescent="0.3">
      <c r="B12" s="328" t="s">
        <v>409</v>
      </c>
      <c r="C12" s="329"/>
      <c r="D12" s="182">
        <f>SUM(D23)</f>
        <v>129632848</v>
      </c>
      <c r="E12" s="182">
        <f t="shared" ref="E12:I12" si="0">SUM(E23)</f>
        <v>3557899</v>
      </c>
      <c r="F12" s="182">
        <f t="shared" si="0"/>
        <v>133190747</v>
      </c>
      <c r="G12" s="182">
        <f t="shared" si="0"/>
        <v>131745049</v>
      </c>
      <c r="H12" s="182">
        <f t="shared" si="0"/>
        <v>131745049</v>
      </c>
      <c r="I12" s="182">
        <f t="shared" si="0"/>
        <v>1445698</v>
      </c>
    </row>
    <row r="13" spans="2:9" ht="15.95" customHeight="1" x14ac:dyDescent="0.3">
      <c r="B13" s="271" t="s">
        <v>410</v>
      </c>
      <c r="C13" s="287"/>
      <c r="D13" s="168"/>
      <c r="E13" s="168"/>
      <c r="F13" s="168"/>
      <c r="G13" s="168"/>
      <c r="H13" s="168"/>
      <c r="I13" s="168"/>
    </row>
    <row r="14" spans="2:9" ht="15.95" customHeight="1" x14ac:dyDescent="0.3">
      <c r="B14" s="160"/>
      <c r="C14" s="183" t="s">
        <v>411</v>
      </c>
      <c r="D14" s="168"/>
      <c r="E14" s="168"/>
      <c r="F14" s="168"/>
      <c r="G14" s="168"/>
      <c r="H14" s="168"/>
      <c r="I14" s="168"/>
    </row>
    <row r="15" spans="2:9" ht="15.95" customHeight="1" x14ac:dyDescent="0.3">
      <c r="B15" s="160"/>
      <c r="C15" s="183" t="s">
        <v>412</v>
      </c>
      <c r="D15" s="168"/>
      <c r="E15" s="168"/>
      <c r="F15" s="168"/>
      <c r="G15" s="168"/>
      <c r="H15" s="168"/>
      <c r="I15" s="168"/>
    </row>
    <row r="16" spans="2:9" ht="15.95" customHeight="1" x14ac:dyDescent="0.3">
      <c r="B16" s="160"/>
      <c r="C16" s="183" t="s">
        <v>413</v>
      </c>
      <c r="D16" s="168"/>
      <c r="E16" s="168"/>
      <c r="F16" s="168"/>
      <c r="G16" s="168"/>
      <c r="H16" s="168"/>
      <c r="I16" s="168"/>
    </row>
    <row r="17" spans="2:9" ht="15.95" customHeight="1" x14ac:dyDescent="0.3">
      <c r="B17" s="160"/>
      <c r="C17" s="183" t="s">
        <v>414</v>
      </c>
      <c r="D17" s="168"/>
      <c r="E17" s="168"/>
      <c r="F17" s="168"/>
      <c r="G17" s="168"/>
      <c r="H17" s="168"/>
      <c r="I17" s="168"/>
    </row>
    <row r="18" spans="2:9" ht="15.95" customHeight="1" x14ac:dyDescent="0.3">
      <c r="B18" s="160"/>
      <c r="C18" s="183" t="s">
        <v>415</v>
      </c>
      <c r="D18" s="168"/>
      <c r="E18" s="168"/>
      <c r="F18" s="168"/>
      <c r="G18" s="168"/>
      <c r="H18" s="168"/>
      <c r="I18" s="168"/>
    </row>
    <row r="19" spans="2:9" ht="15.95" customHeight="1" x14ac:dyDescent="0.3">
      <c r="B19" s="160"/>
      <c r="C19" s="183" t="s">
        <v>416</v>
      </c>
      <c r="D19" s="168"/>
      <c r="E19" s="168"/>
      <c r="F19" s="168"/>
      <c r="G19" s="168"/>
      <c r="H19" s="168"/>
      <c r="I19" s="168"/>
    </row>
    <row r="20" spans="2:9" ht="15.95" customHeight="1" x14ac:dyDescent="0.3">
      <c r="B20" s="160"/>
      <c r="C20" s="183" t="s">
        <v>417</v>
      </c>
      <c r="D20" s="168"/>
      <c r="E20" s="168"/>
      <c r="F20" s="168"/>
      <c r="G20" s="168"/>
      <c r="H20" s="168"/>
      <c r="I20" s="168"/>
    </row>
    <row r="21" spans="2:9" ht="15.95" customHeight="1" x14ac:dyDescent="0.3">
      <c r="B21" s="160"/>
      <c r="C21" s="183" t="s">
        <v>418</v>
      </c>
      <c r="D21" s="168"/>
      <c r="E21" s="168"/>
      <c r="F21" s="168"/>
      <c r="G21" s="168"/>
      <c r="H21" s="168"/>
      <c r="I21" s="168"/>
    </row>
    <row r="22" spans="2:9" ht="8.1" customHeight="1" x14ac:dyDescent="0.3">
      <c r="B22" s="160"/>
      <c r="C22" s="183"/>
      <c r="D22" s="168"/>
      <c r="E22" s="168"/>
      <c r="F22" s="168"/>
      <c r="G22" s="168"/>
      <c r="H22" s="168"/>
      <c r="I22" s="168"/>
    </row>
    <row r="23" spans="2:9" ht="15.95" customHeight="1" x14ac:dyDescent="0.3">
      <c r="B23" s="271" t="s">
        <v>419</v>
      </c>
      <c r="C23" s="287"/>
      <c r="D23" s="184">
        <f>SUM(D24:D30)</f>
        <v>129632848</v>
      </c>
      <c r="E23" s="184">
        <f t="shared" ref="E23:I23" si="1">SUM(E24:E30)</f>
        <v>3557899</v>
      </c>
      <c r="F23" s="184">
        <f t="shared" si="1"/>
        <v>133190747</v>
      </c>
      <c r="G23" s="184">
        <f t="shared" si="1"/>
        <v>131745049</v>
      </c>
      <c r="H23" s="184">
        <f t="shared" si="1"/>
        <v>131745049</v>
      </c>
      <c r="I23" s="184">
        <f t="shared" si="1"/>
        <v>1445698</v>
      </c>
    </row>
    <row r="24" spans="2:9" ht="15.95" customHeight="1" x14ac:dyDescent="0.3">
      <c r="B24" s="160"/>
      <c r="C24" s="183" t="s">
        <v>420</v>
      </c>
      <c r="D24" s="168"/>
      <c r="E24" s="168"/>
      <c r="F24" s="168"/>
      <c r="G24" s="168"/>
      <c r="H24" s="168"/>
      <c r="I24" s="168"/>
    </row>
    <row r="25" spans="2:9" ht="15.95" customHeight="1" x14ac:dyDescent="0.3">
      <c r="B25" s="160"/>
      <c r="C25" s="183" t="s">
        <v>421</v>
      </c>
      <c r="D25" s="168"/>
      <c r="E25" s="168"/>
      <c r="F25" s="168"/>
      <c r="G25" s="168"/>
      <c r="H25" s="168"/>
      <c r="I25" s="168"/>
    </row>
    <row r="26" spans="2:9" ht="15.95" customHeight="1" x14ac:dyDescent="0.3">
      <c r="B26" s="160"/>
      <c r="C26" s="183" t="s">
        <v>422</v>
      </c>
      <c r="D26" s="168"/>
      <c r="E26" s="168"/>
      <c r="F26" s="168"/>
      <c r="G26" s="168"/>
      <c r="H26" s="168"/>
      <c r="I26" s="168"/>
    </row>
    <row r="27" spans="2:9" ht="15.95" customHeight="1" x14ac:dyDescent="0.3">
      <c r="B27" s="160"/>
      <c r="C27" s="183" t="s">
        <v>423</v>
      </c>
      <c r="D27" s="168"/>
      <c r="E27" s="168"/>
      <c r="F27" s="168"/>
      <c r="G27" s="168"/>
      <c r="H27" s="168"/>
      <c r="I27" s="168"/>
    </row>
    <row r="28" spans="2:9" ht="15.95" customHeight="1" x14ac:dyDescent="0.3">
      <c r="B28" s="160"/>
      <c r="C28" s="183" t="s">
        <v>424</v>
      </c>
      <c r="D28" s="162">
        <v>129632848</v>
      </c>
      <c r="E28" s="162">
        <v>3557899</v>
      </c>
      <c r="F28" s="185">
        <f>SUM(D28:E28)</f>
        <v>133190747</v>
      </c>
      <c r="G28" s="185">
        <v>131745049</v>
      </c>
      <c r="H28" s="185">
        <f>SUM(G28)</f>
        <v>131745049</v>
      </c>
      <c r="I28" s="185">
        <f>SUM(F28-G28)</f>
        <v>1445698</v>
      </c>
    </row>
    <row r="29" spans="2:9" ht="15.95" customHeight="1" x14ac:dyDescent="0.3">
      <c r="B29" s="160"/>
      <c r="C29" s="183" t="s">
        <v>425</v>
      </c>
      <c r="D29" s="168"/>
      <c r="E29" s="168"/>
      <c r="F29" s="168"/>
      <c r="G29" s="168"/>
      <c r="H29" s="168"/>
      <c r="I29" s="168"/>
    </row>
    <row r="30" spans="2:9" ht="15.95" customHeight="1" x14ac:dyDescent="0.3">
      <c r="B30" s="160"/>
      <c r="C30" s="183" t="s">
        <v>426</v>
      </c>
      <c r="D30" s="168"/>
      <c r="E30" s="168"/>
      <c r="F30" s="168"/>
      <c r="G30" s="168"/>
      <c r="H30" s="168"/>
      <c r="I30" s="168"/>
    </row>
    <row r="31" spans="2:9" ht="8.1" customHeight="1" x14ac:dyDescent="0.3">
      <c r="B31" s="160"/>
      <c r="C31" s="183"/>
      <c r="D31" s="168"/>
      <c r="E31" s="168"/>
      <c r="F31" s="168"/>
      <c r="G31" s="168"/>
      <c r="H31" s="168"/>
      <c r="I31" s="168"/>
    </row>
    <row r="32" spans="2:9" ht="15.95" customHeight="1" x14ac:dyDescent="0.3">
      <c r="B32" s="271" t="s">
        <v>427</v>
      </c>
      <c r="C32" s="287"/>
      <c r="D32" s="168"/>
      <c r="E32" s="168"/>
      <c r="F32" s="168"/>
      <c r="G32" s="168"/>
      <c r="H32" s="168"/>
      <c r="I32" s="168"/>
    </row>
    <row r="33" spans="2:9" ht="15.95" customHeight="1" x14ac:dyDescent="0.3">
      <c r="B33" s="160"/>
      <c r="C33" s="167" t="s">
        <v>428</v>
      </c>
      <c r="D33" s="168"/>
      <c r="E33" s="168"/>
      <c r="F33" s="168"/>
      <c r="G33" s="168"/>
      <c r="H33" s="168"/>
      <c r="I33" s="168"/>
    </row>
    <row r="34" spans="2:9" ht="15.95" customHeight="1" x14ac:dyDescent="0.3">
      <c r="B34" s="160"/>
      <c r="C34" s="183" t="s">
        <v>429</v>
      </c>
      <c r="D34" s="168"/>
      <c r="E34" s="168"/>
      <c r="F34" s="168"/>
      <c r="G34" s="168"/>
      <c r="H34" s="168"/>
      <c r="I34" s="168"/>
    </row>
    <row r="35" spans="2:9" ht="15.95" customHeight="1" x14ac:dyDescent="0.3">
      <c r="B35" s="160"/>
      <c r="C35" s="183" t="s">
        <v>430</v>
      </c>
      <c r="D35" s="168"/>
      <c r="E35" s="168"/>
      <c r="F35" s="168"/>
      <c r="G35" s="168"/>
      <c r="H35" s="168"/>
      <c r="I35" s="168"/>
    </row>
    <row r="36" spans="2:9" ht="15.95" customHeight="1" x14ac:dyDescent="0.3">
      <c r="B36" s="160"/>
      <c r="C36" s="183" t="s">
        <v>431</v>
      </c>
      <c r="D36" s="168"/>
      <c r="E36" s="168"/>
      <c r="F36" s="168"/>
      <c r="G36" s="168"/>
      <c r="H36" s="168"/>
      <c r="I36" s="168"/>
    </row>
    <row r="37" spans="2:9" ht="15.95" customHeight="1" x14ac:dyDescent="0.3">
      <c r="B37" s="160"/>
      <c r="C37" s="183" t="s">
        <v>432</v>
      </c>
      <c r="D37" s="168"/>
      <c r="E37" s="168"/>
      <c r="F37" s="168"/>
      <c r="G37" s="168"/>
      <c r="H37" s="168"/>
      <c r="I37" s="168"/>
    </row>
    <row r="38" spans="2:9" ht="15.95" customHeight="1" x14ac:dyDescent="0.3">
      <c r="B38" s="160"/>
      <c r="C38" s="183" t="s">
        <v>433</v>
      </c>
      <c r="D38" s="168"/>
      <c r="E38" s="168"/>
      <c r="F38" s="168"/>
      <c r="G38" s="168"/>
      <c r="H38" s="168"/>
      <c r="I38" s="168"/>
    </row>
    <row r="39" spans="2:9" ht="15.95" customHeight="1" x14ac:dyDescent="0.3">
      <c r="B39" s="160"/>
      <c r="C39" s="183" t="s">
        <v>434</v>
      </c>
      <c r="D39" s="168"/>
      <c r="E39" s="168"/>
      <c r="F39" s="168"/>
      <c r="G39" s="168"/>
      <c r="H39" s="168"/>
      <c r="I39" s="168"/>
    </row>
    <row r="40" spans="2:9" ht="15.95" customHeight="1" x14ac:dyDescent="0.3">
      <c r="B40" s="160"/>
      <c r="C40" s="183" t="s">
        <v>435</v>
      </c>
      <c r="D40" s="168"/>
      <c r="E40" s="168"/>
      <c r="F40" s="168"/>
      <c r="G40" s="168"/>
      <c r="H40" s="168"/>
      <c r="I40" s="168"/>
    </row>
    <row r="41" spans="2:9" ht="15.95" customHeight="1" x14ac:dyDescent="0.3">
      <c r="B41" s="160"/>
      <c r="C41" s="183" t="s">
        <v>436</v>
      </c>
      <c r="D41" s="168"/>
      <c r="E41" s="168"/>
      <c r="F41" s="168"/>
      <c r="G41" s="168"/>
      <c r="H41" s="168"/>
      <c r="I41" s="168"/>
    </row>
    <row r="42" spans="2:9" ht="8.1" customHeight="1" x14ac:dyDescent="0.3">
      <c r="B42" s="160"/>
      <c r="C42" s="183"/>
      <c r="D42" s="168"/>
      <c r="E42" s="168"/>
      <c r="F42" s="168"/>
      <c r="G42" s="168"/>
      <c r="H42" s="168"/>
      <c r="I42" s="168"/>
    </row>
    <row r="43" spans="2:9" ht="15.95" customHeight="1" x14ac:dyDescent="0.3">
      <c r="B43" s="149" t="s">
        <v>437</v>
      </c>
      <c r="C43" s="150"/>
      <c r="D43" s="168"/>
      <c r="E43" s="168"/>
      <c r="F43" s="168"/>
      <c r="G43" s="168"/>
      <c r="H43" s="168"/>
      <c r="I43" s="168"/>
    </row>
    <row r="44" spans="2:9" ht="15.95" customHeight="1" x14ac:dyDescent="0.3">
      <c r="B44" s="160"/>
      <c r="C44" s="167" t="s">
        <v>438</v>
      </c>
      <c r="D44" s="168"/>
      <c r="E44" s="168"/>
      <c r="F44" s="168"/>
      <c r="G44" s="168"/>
      <c r="H44" s="168"/>
      <c r="I44" s="168"/>
    </row>
    <row r="45" spans="2:9" ht="15.95" customHeight="1" x14ac:dyDescent="0.3">
      <c r="B45" s="160"/>
      <c r="C45" s="167" t="s">
        <v>439</v>
      </c>
      <c r="D45" s="168"/>
      <c r="E45" s="168"/>
      <c r="F45" s="168"/>
      <c r="G45" s="168"/>
      <c r="H45" s="168"/>
      <c r="I45" s="168"/>
    </row>
    <row r="46" spans="2:9" ht="15.95" customHeight="1" x14ac:dyDescent="0.3">
      <c r="B46" s="160"/>
      <c r="C46" s="183" t="s">
        <v>440</v>
      </c>
      <c r="D46" s="168"/>
      <c r="E46" s="168"/>
      <c r="F46" s="168"/>
      <c r="G46" s="168"/>
      <c r="H46" s="168"/>
      <c r="I46" s="168"/>
    </row>
    <row r="47" spans="2:9" ht="15.95" customHeight="1" x14ac:dyDescent="0.3">
      <c r="B47" s="160"/>
      <c r="C47" s="183" t="s">
        <v>441</v>
      </c>
      <c r="D47" s="168"/>
      <c r="E47" s="168"/>
      <c r="F47" s="168"/>
      <c r="G47" s="168"/>
      <c r="H47" s="168"/>
      <c r="I47" s="168"/>
    </row>
    <row r="48" spans="2:9" ht="8.1" customHeight="1" x14ac:dyDescent="0.3">
      <c r="B48" s="160"/>
      <c r="C48" s="183"/>
      <c r="D48" s="168"/>
      <c r="E48" s="168"/>
      <c r="F48" s="168"/>
      <c r="G48" s="168"/>
      <c r="H48" s="168"/>
      <c r="I48" s="168"/>
    </row>
    <row r="49" spans="2:9" ht="15.95" customHeight="1" x14ac:dyDescent="0.3">
      <c r="B49" s="271" t="s">
        <v>442</v>
      </c>
      <c r="C49" s="287"/>
      <c r="D49" s="184">
        <f>SUM(D50+D60+D69+D80)</f>
        <v>0</v>
      </c>
      <c r="E49" s="184">
        <f t="shared" ref="E49:I49" si="2">SUM(E50+E60+E69+E80)</f>
        <v>16199609</v>
      </c>
      <c r="F49" s="184">
        <f t="shared" si="2"/>
        <v>16199609</v>
      </c>
      <c r="G49" s="184">
        <f t="shared" si="2"/>
        <v>10865711</v>
      </c>
      <c r="H49" s="184">
        <f t="shared" si="2"/>
        <v>10865711</v>
      </c>
      <c r="I49" s="184">
        <f t="shared" si="2"/>
        <v>5333898</v>
      </c>
    </row>
    <row r="50" spans="2:9" ht="15.95" customHeight="1" x14ac:dyDescent="0.3">
      <c r="B50" s="271" t="s">
        <v>410</v>
      </c>
      <c r="C50" s="287"/>
      <c r="D50" s="168"/>
      <c r="E50" s="168"/>
      <c r="F50" s="168"/>
      <c r="G50" s="168"/>
      <c r="H50" s="168"/>
      <c r="I50" s="168"/>
    </row>
    <row r="51" spans="2:9" ht="15.95" customHeight="1" x14ac:dyDescent="0.3">
      <c r="B51" s="160"/>
      <c r="C51" s="183" t="s">
        <v>411</v>
      </c>
      <c r="D51" s="168"/>
      <c r="E51" s="168"/>
      <c r="F51" s="168"/>
      <c r="G51" s="168"/>
      <c r="H51" s="168"/>
      <c r="I51" s="168"/>
    </row>
    <row r="52" spans="2:9" ht="15.95" customHeight="1" x14ac:dyDescent="0.3">
      <c r="B52" s="160"/>
      <c r="C52" s="183" t="s">
        <v>412</v>
      </c>
      <c r="D52" s="168"/>
      <c r="E52" s="168"/>
      <c r="F52" s="168"/>
      <c r="G52" s="168"/>
      <c r="H52" s="168"/>
      <c r="I52" s="168"/>
    </row>
    <row r="53" spans="2:9" ht="15.95" customHeight="1" x14ac:dyDescent="0.3">
      <c r="B53" s="160"/>
      <c r="C53" s="183" t="s">
        <v>413</v>
      </c>
      <c r="D53" s="168"/>
      <c r="E53" s="168"/>
      <c r="F53" s="168"/>
      <c r="G53" s="168"/>
      <c r="H53" s="168"/>
      <c r="I53" s="168"/>
    </row>
    <row r="54" spans="2:9" ht="15.95" customHeight="1" x14ac:dyDescent="0.3">
      <c r="B54" s="160"/>
      <c r="C54" s="183" t="s">
        <v>414</v>
      </c>
      <c r="D54" s="168"/>
      <c r="E54" s="168"/>
      <c r="F54" s="168"/>
      <c r="G54" s="168"/>
      <c r="H54" s="168"/>
      <c r="I54" s="168"/>
    </row>
    <row r="55" spans="2:9" ht="15.95" customHeight="1" x14ac:dyDescent="0.3">
      <c r="B55" s="160"/>
      <c r="C55" s="183" t="s">
        <v>415</v>
      </c>
      <c r="D55" s="168"/>
      <c r="E55" s="168"/>
      <c r="F55" s="168"/>
      <c r="G55" s="168"/>
      <c r="H55" s="168"/>
      <c r="I55" s="168"/>
    </row>
    <row r="56" spans="2:9" ht="15.95" customHeight="1" x14ac:dyDescent="0.3">
      <c r="B56" s="160"/>
      <c r="C56" s="183" t="s">
        <v>416</v>
      </c>
      <c r="D56" s="168"/>
      <c r="E56" s="168"/>
      <c r="F56" s="168"/>
      <c r="G56" s="168"/>
      <c r="H56" s="168"/>
      <c r="I56" s="168"/>
    </row>
    <row r="57" spans="2:9" ht="15.95" customHeight="1" x14ac:dyDescent="0.3">
      <c r="B57" s="160"/>
      <c r="C57" s="183" t="s">
        <v>417</v>
      </c>
      <c r="D57" s="168"/>
      <c r="E57" s="168"/>
      <c r="F57" s="168"/>
      <c r="G57" s="168"/>
      <c r="H57" s="168"/>
      <c r="I57" s="168"/>
    </row>
    <row r="58" spans="2:9" ht="15.95" customHeight="1" x14ac:dyDescent="0.3">
      <c r="B58" s="160"/>
      <c r="C58" s="183" t="s">
        <v>418</v>
      </c>
      <c r="D58" s="168"/>
      <c r="E58" s="168"/>
      <c r="F58" s="168"/>
      <c r="G58" s="168"/>
      <c r="H58" s="168"/>
      <c r="I58" s="168"/>
    </row>
    <row r="59" spans="2:9" ht="8.1" customHeight="1" x14ac:dyDescent="0.3">
      <c r="B59" s="160"/>
      <c r="C59" s="183"/>
      <c r="D59" s="168"/>
      <c r="E59" s="168"/>
      <c r="F59" s="168"/>
      <c r="G59" s="168"/>
      <c r="H59" s="168"/>
      <c r="I59" s="168"/>
    </row>
    <row r="60" spans="2:9" ht="15.95" customHeight="1" x14ac:dyDescent="0.3">
      <c r="B60" s="271" t="s">
        <v>419</v>
      </c>
      <c r="C60" s="287"/>
      <c r="D60" s="184">
        <f>SUM(D61:D67)</f>
        <v>0</v>
      </c>
      <c r="E60" s="184">
        <f t="shared" ref="E60" si="3">SUM(E61:E67)</f>
        <v>16199609</v>
      </c>
      <c r="F60" s="184">
        <f t="shared" ref="F60" si="4">SUM(F61:F67)</f>
        <v>16199609</v>
      </c>
      <c r="G60" s="184">
        <f t="shared" ref="G60" si="5">SUM(G61:G67)</f>
        <v>10865711</v>
      </c>
      <c r="H60" s="184">
        <f t="shared" ref="H60" si="6">SUM(H61:H67)</f>
        <v>10865711</v>
      </c>
      <c r="I60" s="184">
        <f t="shared" ref="I60" si="7">SUM(I61:I67)</f>
        <v>5333898</v>
      </c>
    </row>
    <row r="61" spans="2:9" ht="15.95" customHeight="1" x14ac:dyDescent="0.3">
      <c r="B61" s="160"/>
      <c r="C61" s="183" t="s">
        <v>420</v>
      </c>
      <c r="D61" s="168"/>
      <c r="E61" s="168"/>
      <c r="F61" s="168"/>
      <c r="G61" s="168"/>
      <c r="H61" s="168"/>
      <c r="I61" s="168"/>
    </row>
    <row r="62" spans="2:9" ht="15.95" customHeight="1" x14ac:dyDescent="0.3">
      <c r="B62" s="160"/>
      <c r="C62" s="183" t="s">
        <v>421</v>
      </c>
      <c r="D62" s="168"/>
      <c r="E62" s="168"/>
      <c r="F62" s="168"/>
      <c r="G62" s="168"/>
      <c r="H62" s="168"/>
      <c r="I62" s="168"/>
    </row>
    <row r="63" spans="2:9" ht="15.95" customHeight="1" x14ac:dyDescent="0.3">
      <c r="B63" s="160"/>
      <c r="C63" s="183" t="s">
        <v>422</v>
      </c>
      <c r="D63" s="168"/>
      <c r="E63" s="168"/>
      <c r="F63" s="168"/>
      <c r="G63" s="168"/>
      <c r="H63" s="168"/>
      <c r="I63" s="168"/>
    </row>
    <row r="64" spans="2:9" ht="15.95" customHeight="1" x14ac:dyDescent="0.3">
      <c r="B64" s="160"/>
      <c r="C64" s="183" t="s">
        <v>423</v>
      </c>
      <c r="D64" s="168"/>
      <c r="E64" s="168"/>
      <c r="F64" s="168"/>
      <c r="G64" s="168"/>
      <c r="H64" s="168"/>
      <c r="I64" s="168"/>
    </row>
    <row r="65" spans="2:9" ht="15.95" customHeight="1" x14ac:dyDescent="0.3">
      <c r="B65" s="160"/>
      <c r="C65" s="183" t="s">
        <v>424</v>
      </c>
      <c r="D65" s="168"/>
      <c r="E65" s="168">
        <v>16199609</v>
      </c>
      <c r="F65" s="185">
        <f>SUM(D65:E65)</f>
        <v>16199609</v>
      </c>
      <c r="G65" s="185">
        <v>10865711</v>
      </c>
      <c r="H65" s="185">
        <f>SUM(G65)</f>
        <v>10865711</v>
      </c>
      <c r="I65" s="185">
        <f>SUM(F65-G65)</f>
        <v>5333898</v>
      </c>
    </row>
    <row r="66" spans="2:9" ht="15.95" customHeight="1" x14ac:dyDescent="0.3">
      <c r="B66" s="160"/>
      <c r="C66" s="183" t="s">
        <v>425</v>
      </c>
      <c r="D66" s="168"/>
      <c r="E66" s="168"/>
      <c r="F66" s="168"/>
      <c r="G66" s="168"/>
      <c r="H66" s="168"/>
      <c r="I66" s="168"/>
    </row>
    <row r="67" spans="2:9" ht="15.95" customHeight="1" x14ac:dyDescent="0.3">
      <c r="B67" s="160"/>
      <c r="C67" s="183" t="s">
        <v>426</v>
      </c>
      <c r="D67" s="168"/>
      <c r="E67" s="168"/>
      <c r="F67" s="168"/>
      <c r="G67" s="168"/>
      <c r="H67" s="168"/>
      <c r="I67" s="168"/>
    </row>
    <row r="68" spans="2:9" ht="8.1" customHeight="1" x14ac:dyDescent="0.3">
      <c r="B68" s="160"/>
      <c r="C68" s="183"/>
      <c r="D68" s="168"/>
      <c r="E68" s="168"/>
      <c r="F68" s="168"/>
      <c r="G68" s="168"/>
      <c r="H68" s="168"/>
      <c r="I68" s="168"/>
    </row>
    <row r="69" spans="2:9" ht="15.95" customHeight="1" x14ac:dyDescent="0.3">
      <c r="B69" s="271" t="s">
        <v>427</v>
      </c>
      <c r="C69" s="287"/>
      <c r="D69" s="168"/>
      <c r="E69" s="168"/>
      <c r="F69" s="168"/>
      <c r="G69" s="168"/>
      <c r="H69" s="168"/>
      <c r="I69" s="168"/>
    </row>
    <row r="70" spans="2:9" ht="15.95" customHeight="1" x14ac:dyDescent="0.3">
      <c r="B70" s="160"/>
      <c r="C70" s="167" t="s">
        <v>428</v>
      </c>
      <c r="D70" s="168"/>
      <c r="E70" s="168"/>
      <c r="F70" s="168"/>
      <c r="G70" s="168"/>
      <c r="H70" s="168"/>
      <c r="I70" s="168"/>
    </row>
    <row r="71" spans="2:9" ht="15.95" customHeight="1" x14ac:dyDescent="0.3">
      <c r="B71" s="160"/>
      <c r="C71" s="183" t="s">
        <v>429</v>
      </c>
      <c r="D71" s="168"/>
      <c r="E71" s="168"/>
      <c r="F71" s="168"/>
      <c r="G71" s="168"/>
      <c r="H71" s="168"/>
      <c r="I71" s="168"/>
    </row>
    <row r="72" spans="2:9" ht="15.95" customHeight="1" x14ac:dyDescent="0.3">
      <c r="B72" s="160"/>
      <c r="C72" s="183" t="s">
        <v>430</v>
      </c>
      <c r="D72" s="168"/>
      <c r="E72" s="168"/>
      <c r="F72" s="168"/>
      <c r="G72" s="168"/>
      <c r="H72" s="168"/>
      <c r="I72" s="168"/>
    </row>
    <row r="73" spans="2:9" ht="15.95" customHeight="1" x14ac:dyDescent="0.3">
      <c r="B73" s="160"/>
      <c r="C73" s="183" t="s">
        <v>431</v>
      </c>
      <c r="D73" s="168"/>
      <c r="E73" s="168"/>
      <c r="F73" s="168"/>
      <c r="G73" s="168"/>
      <c r="H73" s="168"/>
      <c r="I73" s="168"/>
    </row>
    <row r="74" spans="2:9" ht="15.95" customHeight="1" x14ac:dyDescent="0.3">
      <c r="B74" s="160"/>
      <c r="C74" s="183" t="s">
        <v>432</v>
      </c>
      <c r="D74" s="168"/>
      <c r="E74" s="168"/>
      <c r="F74" s="168"/>
      <c r="G74" s="168"/>
      <c r="H74" s="168"/>
      <c r="I74" s="168"/>
    </row>
    <row r="75" spans="2:9" ht="15.95" customHeight="1" x14ac:dyDescent="0.3">
      <c r="B75" s="160"/>
      <c r="C75" s="183" t="s">
        <v>433</v>
      </c>
      <c r="D75" s="168"/>
      <c r="E75" s="168"/>
      <c r="F75" s="168"/>
      <c r="G75" s="168"/>
      <c r="H75" s="168"/>
      <c r="I75" s="168"/>
    </row>
    <row r="76" spans="2:9" ht="15.95" customHeight="1" x14ac:dyDescent="0.3">
      <c r="B76" s="160"/>
      <c r="C76" s="183" t="s">
        <v>434</v>
      </c>
      <c r="D76" s="168"/>
      <c r="E76" s="168"/>
      <c r="F76" s="168"/>
      <c r="G76" s="168"/>
      <c r="H76" s="168"/>
      <c r="I76" s="168"/>
    </row>
    <row r="77" spans="2:9" ht="15.95" customHeight="1" x14ac:dyDescent="0.3">
      <c r="B77" s="160"/>
      <c r="C77" s="183" t="s">
        <v>435</v>
      </c>
      <c r="D77" s="168"/>
      <c r="E77" s="168"/>
      <c r="F77" s="168"/>
      <c r="G77" s="168"/>
      <c r="H77" s="168"/>
      <c r="I77" s="168"/>
    </row>
    <row r="78" spans="2:9" ht="15.95" customHeight="1" x14ac:dyDescent="0.3">
      <c r="B78" s="160"/>
      <c r="C78" s="183" t="s">
        <v>436</v>
      </c>
      <c r="D78" s="168"/>
      <c r="E78" s="168"/>
      <c r="F78" s="168"/>
      <c r="G78" s="168"/>
      <c r="H78" s="168"/>
      <c r="I78" s="168"/>
    </row>
    <row r="79" spans="2:9" ht="8.1" customHeight="1" x14ac:dyDescent="0.3">
      <c r="B79" s="160"/>
      <c r="C79" s="183"/>
      <c r="D79" s="168"/>
      <c r="E79" s="168"/>
      <c r="F79" s="168"/>
      <c r="G79" s="168"/>
      <c r="H79" s="168"/>
      <c r="I79" s="168"/>
    </row>
    <row r="80" spans="2:9" ht="15.95" customHeight="1" x14ac:dyDescent="0.3">
      <c r="B80" s="271" t="s">
        <v>437</v>
      </c>
      <c r="C80" s="287"/>
      <c r="D80" s="168"/>
      <c r="E80" s="168"/>
      <c r="F80" s="168"/>
      <c r="G80" s="168"/>
      <c r="H80" s="168"/>
      <c r="I80" s="168"/>
    </row>
    <row r="81" spans="2:9" ht="15.95" customHeight="1" x14ac:dyDescent="0.3">
      <c r="B81" s="160"/>
      <c r="C81" s="167" t="s">
        <v>438</v>
      </c>
      <c r="D81" s="168"/>
      <c r="E81" s="168"/>
      <c r="F81" s="168"/>
      <c r="G81" s="168"/>
      <c r="H81" s="168"/>
      <c r="I81" s="168"/>
    </row>
    <row r="82" spans="2:9" ht="15.95" customHeight="1" x14ac:dyDescent="0.3">
      <c r="B82" s="160"/>
      <c r="C82" s="167" t="s">
        <v>439</v>
      </c>
      <c r="D82" s="168"/>
      <c r="E82" s="168"/>
      <c r="F82" s="168"/>
      <c r="G82" s="168"/>
      <c r="H82" s="168"/>
      <c r="I82" s="168"/>
    </row>
    <row r="83" spans="2:9" ht="15.95" customHeight="1" x14ac:dyDescent="0.3">
      <c r="B83" s="160"/>
      <c r="C83" s="183" t="s">
        <v>440</v>
      </c>
      <c r="D83" s="168"/>
      <c r="E83" s="168"/>
      <c r="F83" s="168"/>
      <c r="G83" s="168"/>
      <c r="H83" s="168"/>
      <c r="I83" s="168"/>
    </row>
    <row r="84" spans="2:9" ht="15.95" customHeight="1" x14ac:dyDescent="0.3">
      <c r="B84" s="160"/>
      <c r="C84" s="183" t="s">
        <v>441</v>
      </c>
      <c r="D84" s="168"/>
      <c r="E84" s="168"/>
      <c r="F84" s="168"/>
      <c r="G84" s="168"/>
      <c r="H84" s="168"/>
      <c r="I84" s="168"/>
    </row>
    <row r="85" spans="2:9" ht="8.1" customHeight="1" x14ac:dyDescent="0.3">
      <c r="B85" s="160"/>
      <c r="C85" s="183"/>
      <c r="D85" s="168"/>
      <c r="E85" s="168"/>
      <c r="F85" s="168"/>
      <c r="G85" s="168"/>
      <c r="H85" s="168"/>
      <c r="I85" s="168"/>
    </row>
    <row r="86" spans="2:9" ht="15.95" customHeight="1" x14ac:dyDescent="0.3">
      <c r="B86" s="271" t="s">
        <v>391</v>
      </c>
      <c r="C86" s="287"/>
      <c r="D86" s="184">
        <f>SUM(D12+D49)</f>
        <v>129632848</v>
      </c>
      <c r="E86" s="184">
        <f t="shared" ref="E86:I86" si="8">SUM(E12+E49)</f>
        <v>19757508</v>
      </c>
      <c r="F86" s="184">
        <f t="shared" si="8"/>
        <v>149390356</v>
      </c>
      <c r="G86" s="184">
        <f t="shared" si="8"/>
        <v>142610760</v>
      </c>
      <c r="H86" s="184">
        <f t="shared" si="8"/>
        <v>142610760</v>
      </c>
      <c r="I86" s="184">
        <f t="shared" si="8"/>
        <v>6779596</v>
      </c>
    </row>
    <row r="87" spans="2:9" ht="8.1" customHeight="1" thickBot="1" x14ac:dyDescent="0.35">
      <c r="B87" s="170"/>
      <c r="C87" s="186"/>
      <c r="D87" s="187"/>
      <c r="E87" s="187"/>
      <c r="F87" s="187"/>
      <c r="G87" s="187"/>
      <c r="H87" s="187"/>
      <c r="I87" s="187"/>
    </row>
    <row r="88" spans="2:9" x14ac:dyDescent="0.3">
      <c r="B88" s="143" t="s">
        <v>622</v>
      </c>
    </row>
  </sheetData>
  <mergeCells count="21">
    <mergeCell ref="B69:C69"/>
    <mergeCell ref="B80:C80"/>
    <mergeCell ref="B86:C86"/>
    <mergeCell ref="B11:C11"/>
    <mergeCell ref="B12:C12"/>
    <mergeCell ref="B13:C13"/>
    <mergeCell ref="B23:C23"/>
    <mergeCell ref="B32:C32"/>
    <mergeCell ref="B2:I2"/>
    <mergeCell ref="B3:I3"/>
    <mergeCell ref="B49:C49"/>
    <mergeCell ref="B50:C50"/>
    <mergeCell ref="B60:C60"/>
    <mergeCell ref="B4:I4"/>
    <mergeCell ref="B5:I5"/>
    <mergeCell ref="B6:I6"/>
    <mergeCell ref="B7:I7"/>
    <mergeCell ref="B8:I8"/>
    <mergeCell ref="B9:C10"/>
    <mergeCell ref="D9:H9"/>
    <mergeCell ref="I9:I10"/>
  </mergeCells>
  <printOptions horizontalCentered="1"/>
  <pageMargins left="0.31496062992125984" right="0.23622047244094491" top="0.55118110236220474" bottom="0.35433070866141736" header="0.31496062992125984" footer="0.31496062992125984"/>
  <pageSetup scale="66" fitToHeight="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H40"/>
  <sheetViews>
    <sheetView zoomScale="90" zoomScaleNormal="90" workbookViewId="0">
      <selection activeCell="B36" sqref="B36"/>
    </sheetView>
  </sheetViews>
  <sheetFormatPr baseColWidth="10" defaultRowHeight="15.75" x14ac:dyDescent="0.25"/>
  <cols>
    <col min="1" max="1" width="2" style="1" customWidth="1"/>
    <col min="2" max="2" width="56.85546875" style="1" customWidth="1"/>
    <col min="3" max="8" width="14.7109375" style="1" customWidth="1"/>
    <col min="9" max="16384" width="11.42578125" style="1"/>
  </cols>
  <sheetData>
    <row r="1" spans="2:8" x14ac:dyDescent="0.25">
      <c r="B1" s="24" t="s">
        <v>443</v>
      </c>
    </row>
    <row r="2" spans="2:8" x14ac:dyDescent="0.25">
      <c r="B2" s="204" t="s">
        <v>309</v>
      </c>
      <c r="C2" s="204"/>
      <c r="D2" s="204"/>
      <c r="E2" s="204"/>
      <c r="F2" s="204"/>
      <c r="G2" s="204"/>
      <c r="H2" s="204"/>
    </row>
    <row r="3" spans="2:8" ht="16.5" thickBot="1" x14ac:dyDescent="0.3">
      <c r="B3" s="216" t="s">
        <v>444</v>
      </c>
      <c r="C3" s="216"/>
      <c r="D3" s="216"/>
      <c r="E3" s="216"/>
      <c r="F3" s="216"/>
      <c r="G3" s="216"/>
      <c r="H3" s="216"/>
    </row>
    <row r="4" spans="2:8" x14ac:dyDescent="0.25">
      <c r="B4" s="195" t="s">
        <v>610</v>
      </c>
      <c r="C4" s="196"/>
      <c r="D4" s="196"/>
      <c r="E4" s="196"/>
      <c r="F4" s="196"/>
      <c r="G4" s="196"/>
      <c r="H4" s="330"/>
    </row>
    <row r="5" spans="2:8" x14ac:dyDescent="0.25">
      <c r="B5" s="256" t="s">
        <v>309</v>
      </c>
      <c r="C5" s="257"/>
      <c r="D5" s="257"/>
      <c r="E5" s="257"/>
      <c r="F5" s="257"/>
      <c r="G5" s="257"/>
      <c r="H5" s="331"/>
    </row>
    <row r="6" spans="2:8" x14ac:dyDescent="0.25">
      <c r="B6" s="256" t="s">
        <v>445</v>
      </c>
      <c r="C6" s="257"/>
      <c r="D6" s="257"/>
      <c r="E6" s="257"/>
      <c r="F6" s="257"/>
      <c r="G6" s="257"/>
      <c r="H6" s="331"/>
    </row>
    <row r="7" spans="2:8" x14ac:dyDescent="0.25">
      <c r="B7" s="256" t="s">
        <v>611</v>
      </c>
      <c r="C7" s="257"/>
      <c r="D7" s="257"/>
      <c r="E7" s="257"/>
      <c r="F7" s="257"/>
      <c r="G7" s="257"/>
      <c r="H7" s="331"/>
    </row>
    <row r="8" spans="2:8" ht="16.5" thickBot="1" x14ac:dyDescent="0.3">
      <c r="B8" s="259" t="s">
        <v>4</v>
      </c>
      <c r="C8" s="260"/>
      <c r="D8" s="260"/>
      <c r="E8" s="260"/>
      <c r="F8" s="260"/>
      <c r="G8" s="260"/>
      <c r="H8" s="332"/>
    </row>
    <row r="9" spans="2:8" ht="16.5" thickBot="1" x14ac:dyDescent="0.3">
      <c r="B9" s="333" t="s">
        <v>5</v>
      </c>
      <c r="C9" s="220" t="s">
        <v>312</v>
      </c>
      <c r="D9" s="221"/>
      <c r="E9" s="221"/>
      <c r="F9" s="221"/>
      <c r="G9" s="222"/>
      <c r="H9" s="225" t="s">
        <v>460</v>
      </c>
    </row>
    <row r="10" spans="2:8" ht="32.25" thickBot="1" x14ac:dyDescent="0.3">
      <c r="B10" s="334"/>
      <c r="C10" s="21" t="s">
        <v>196</v>
      </c>
      <c r="D10" s="21" t="s">
        <v>314</v>
      </c>
      <c r="E10" s="21" t="s">
        <v>315</v>
      </c>
      <c r="F10" s="21" t="s">
        <v>446</v>
      </c>
      <c r="G10" s="21" t="s">
        <v>214</v>
      </c>
      <c r="H10" s="226"/>
    </row>
    <row r="11" spans="2:8" x14ac:dyDescent="0.25">
      <c r="B11" s="25" t="s">
        <v>447</v>
      </c>
      <c r="C11" s="188">
        <f>SUM(C12:C22)</f>
        <v>99374996</v>
      </c>
      <c r="D11" s="188">
        <f t="shared" ref="D11:H11" si="0">SUM(D12:D22)</f>
        <v>-5413841</v>
      </c>
      <c r="E11" s="188">
        <f t="shared" si="0"/>
        <v>93961155</v>
      </c>
      <c r="F11" s="188">
        <f t="shared" si="0"/>
        <v>93961155</v>
      </c>
      <c r="G11" s="188">
        <f t="shared" si="0"/>
        <v>93961155</v>
      </c>
      <c r="H11" s="188">
        <f t="shared" si="0"/>
        <v>0</v>
      </c>
    </row>
    <row r="12" spans="2:8" x14ac:dyDescent="0.25">
      <c r="B12" s="26" t="s">
        <v>448</v>
      </c>
      <c r="C12" s="189">
        <v>99374996</v>
      </c>
      <c r="D12" s="123">
        <v>-5413841</v>
      </c>
      <c r="E12" s="123">
        <f>SUM(C12:D12)</f>
        <v>93961155</v>
      </c>
      <c r="F12" s="123">
        <v>93961155</v>
      </c>
      <c r="G12" s="123">
        <f>SUM(F12)</f>
        <v>93961155</v>
      </c>
      <c r="H12" s="123">
        <f>SUM(E12-F12)</f>
        <v>0</v>
      </c>
    </row>
    <row r="13" spans="2:8" x14ac:dyDescent="0.25">
      <c r="B13" s="26" t="s">
        <v>449</v>
      </c>
      <c r="C13" s="190"/>
      <c r="D13" s="191"/>
      <c r="E13" s="191"/>
      <c r="F13" s="191"/>
      <c r="G13" s="191"/>
      <c r="H13" s="191"/>
    </row>
    <row r="14" spans="2:8" x14ac:dyDescent="0.25">
      <c r="B14" s="26" t="s">
        <v>450</v>
      </c>
      <c r="C14" s="190"/>
      <c r="D14" s="191"/>
      <c r="E14" s="191"/>
      <c r="F14" s="191"/>
      <c r="G14" s="191"/>
      <c r="H14" s="191"/>
    </row>
    <row r="15" spans="2:8" x14ac:dyDescent="0.25">
      <c r="B15" s="26" t="s">
        <v>451</v>
      </c>
      <c r="C15" s="190"/>
      <c r="D15" s="191"/>
      <c r="E15" s="191"/>
      <c r="F15" s="191"/>
      <c r="G15" s="191"/>
      <c r="H15" s="191"/>
    </row>
    <row r="16" spans="2:8" x14ac:dyDescent="0.25">
      <c r="B16" s="26" t="s">
        <v>452</v>
      </c>
      <c r="C16" s="190"/>
      <c r="D16" s="194"/>
      <c r="E16" s="191"/>
      <c r="F16" s="191"/>
      <c r="G16" s="191"/>
      <c r="H16" s="191"/>
    </row>
    <row r="17" spans="2:8" x14ac:dyDescent="0.25">
      <c r="B17" s="26" t="s">
        <v>453</v>
      </c>
      <c r="C17" s="190"/>
      <c r="D17" s="191"/>
      <c r="E17" s="191"/>
      <c r="F17" s="191"/>
      <c r="G17" s="191"/>
      <c r="H17" s="191"/>
    </row>
    <row r="18" spans="2:8" ht="31.5" x14ac:dyDescent="0.25">
      <c r="B18" s="26" t="s">
        <v>454</v>
      </c>
      <c r="C18" s="190"/>
      <c r="D18" s="191"/>
      <c r="E18" s="191"/>
      <c r="F18" s="191"/>
      <c r="G18" s="191"/>
      <c r="H18" s="191"/>
    </row>
    <row r="19" spans="2:8" x14ac:dyDescent="0.25">
      <c r="B19" s="40" t="s">
        <v>455</v>
      </c>
      <c r="C19" s="190"/>
      <c r="D19" s="191"/>
      <c r="E19" s="191"/>
      <c r="F19" s="191"/>
      <c r="G19" s="191"/>
      <c r="H19" s="191"/>
    </row>
    <row r="20" spans="2:8" x14ac:dyDescent="0.25">
      <c r="B20" s="40" t="s">
        <v>456</v>
      </c>
      <c r="C20" s="190"/>
      <c r="D20" s="191"/>
      <c r="E20" s="191"/>
      <c r="F20" s="191"/>
      <c r="G20" s="191"/>
      <c r="H20" s="191"/>
    </row>
    <row r="21" spans="2:8" x14ac:dyDescent="0.25">
      <c r="B21" s="26" t="s">
        <v>457</v>
      </c>
      <c r="C21" s="190"/>
      <c r="D21" s="191"/>
      <c r="E21" s="191"/>
      <c r="F21" s="191"/>
      <c r="G21" s="191"/>
      <c r="H21" s="191"/>
    </row>
    <row r="22" spans="2:8" x14ac:dyDescent="0.25">
      <c r="B22" s="26"/>
      <c r="C22" s="190"/>
      <c r="D22" s="191"/>
      <c r="E22" s="191"/>
      <c r="F22" s="191"/>
      <c r="G22" s="191"/>
      <c r="H22" s="191"/>
    </row>
    <row r="23" spans="2:8" x14ac:dyDescent="0.25">
      <c r="B23" s="25" t="s">
        <v>458</v>
      </c>
      <c r="C23" s="190"/>
      <c r="D23" s="191"/>
      <c r="E23" s="191"/>
      <c r="F23" s="191"/>
      <c r="G23" s="191"/>
      <c r="H23" s="191"/>
    </row>
    <row r="24" spans="2:8" x14ac:dyDescent="0.25">
      <c r="B24" s="26" t="s">
        <v>448</v>
      </c>
      <c r="C24" s="190"/>
      <c r="D24" s="191"/>
      <c r="E24" s="191"/>
      <c r="F24" s="191"/>
      <c r="G24" s="191"/>
      <c r="H24" s="191"/>
    </row>
    <row r="25" spans="2:8" x14ac:dyDescent="0.25">
      <c r="B25" s="26" t="s">
        <v>449</v>
      </c>
      <c r="C25" s="190"/>
      <c r="D25" s="191"/>
      <c r="E25" s="191"/>
      <c r="F25" s="191"/>
      <c r="G25" s="191"/>
      <c r="H25" s="191"/>
    </row>
    <row r="26" spans="2:8" x14ac:dyDescent="0.25">
      <c r="B26" s="26" t="s">
        <v>450</v>
      </c>
      <c r="C26" s="190"/>
      <c r="D26" s="191"/>
      <c r="E26" s="191"/>
      <c r="F26" s="191"/>
      <c r="G26" s="191"/>
      <c r="H26" s="191"/>
    </row>
    <row r="27" spans="2:8" x14ac:dyDescent="0.25">
      <c r="B27" s="26" t="s">
        <v>451</v>
      </c>
      <c r="C27" s="190"/>
      <c r="D27" s="191"/>
      <c r="E27" s="191"/>
      <c r="F27" s="191"/>
      <c r="G27" s="191"/>
      <c r="H27" s="191"/>
    </row>
    <row r="28" spans="2:8" x14ac:dyDescent="0.25">
      <c r="B28" s="26" t="s">
        <v>452</v>
      </c>
      <c r="C28" s="190"/>
      <c r="D28" s="191"/>
      <c r="E28" s="191"/>
      <c r="F28" s="191"/>
      <c r="G28" s="191"/>
      <c r="H28" s="191"/>
    </row>
    <row r="29" spans="2:8" x14ac:dyDescent="0.25">
      <c r="B29" s="26" t="s">
        <v>453</v>
      </c>
      <c r="C29" s="190"/>
      <c r="D29" s="191"/>
      <c r="E29" s="191"/>
      <c r="F29" s="191"/>
      <c r="G29" s="191"/>
      <c r="H29" s="191"/>
    </row>
    <row r="30" spans="2:8" ht="31.5" x14ac:dyDescent="0.25">
      <c r="B30" s="26" t="s">
        <v>454</v>
      </c>
      <c r="C30" s="190"/>
      <c r="D30" s="191"/>
      <c r="E30" s="191"/>
      <c r="F30" s="191"/>
      <c r="G30" s="191"/>
      <c r="H30" s="191"/>
    </row>
    <row r="31" spans="2:8" x14ac:dyDescent="0.25">
      <c r="B31" s="40" t="s">
        <v>455</v>
      </c>
      <c r="C31" s="190"/>
      <c r="D31" s="191"/>
      <c r="E31" s="191"/>
      <c r="F31" s="191"/>
      <c r="G31" s="191"/>
      <c r="H31" s="191"/>
    </row>
    <row r="32" spans="2:8" x14ac:dyDescent="0.25">
      <c r="B32" s="40" t="s">
        <v>456</v>
      </c>
      <c r="C32" s="190"/>
      <c r="D32" s="191"/>
      <c r="E32" s="191"/>
      <c r="F32" s="191"/>
      <c r="G32" s="191"/>
      <c r="H32" s="191"/>
    </row>
    <row r="33" spans="2:8" x14ac:dyDescent="0.25">
      <c r="B33" s="26" t="s">
        <v>457</v>
      </c>
      <c r="C33" s="190"/>
      <c r="D33" s="191"/>
      <c r="E33" s="191"/>
      <c r="F33" s="191"/>
      <c r="G33" s="191"/>
      <c r="H33" s="191"/>
    </row>
    <row r="34" spans="2:8" x14ac:dyDescent="0.25">
      <c r="B34" s="25" t="s">
        <v>459</v>
      </c>
      <c r="C34" s="188">
        <f>SUM(C11+C23)</f>
        <v>99374996</v>
      </c>
      <c r="D34" s="188">
        <f t="shared" ref="D34:H34" si="1">SUM(D11+D23)</f>
        <v>-5413841</v>
      </c>
      <c r="E34" s="188">
        <f t="shared" si="1"/>
        <v>93961155</v>
      </c>
      <c r="F34" s="188">
        <f t="shared" si="1"/>
        <v>93961155</v>
      </c>
      <c r="G34" s="188">
        <f t="shared" si="1"/>
        <v>93961155</v>
      </c>
      <c r="H34" s="188">
        <f t="shared" si="1"/>
        <v>0</v>
      </c>
    </row>
    <row r="35" spans="2:8" ht="16.5" thickBot="1" x14ac:dyDescent="0.3">
      <c r="B35" s="41"/>
      <c r="C35" s="192"/>
      <c r="D35" s="193"/>
      <c r="E35" s="193"/>
      <c r="F35" s="193"/>
      <c r="G35" s="193"/>
      <c r="H35" s="193"/>
    </row>
    <row r="36" spans="2:8" ht="16.5" x14ac:dyDescent="0.3">
      <c r="B36" s="143" t="s">
        <v>622</v>
      </c>
    </row>
    <row r="37" spans="2:8" ht="16.5" x14ac:dyDescent="0.3">
      <c r="B37" s="143"/>
    </row>
    <row r="38" spans="2:8" ht="16.5" x14ac:dyDescent="0.3">
      <c r="B38" s="143"/>
    </row>
    <row r="39" spans="2:8" ht="16.5" x14ac:dyDescent="0.3">
      <c r="B39" s="143"/>
    </row>
    <row r="40" spans="2:8" ht="16.5" x14ac:dyDescent="0.3">
      <c r="B40" s="143"/>
    </row>
  </sheetData>
  <mergeCells count="10">
    <mergeCell ref="B7:H7"/>
    <mergeCell ref="B8:H8"/>
    <mergeCell ref="B9:B10"/>
    <mergeCell ref="C9:G9"/>
    <mergeCell ref="H9:H10"/>
    <mergeCell ref="B2:H2"/>
    <mergeCell ref="B3:H3"/>
    <mergeCell ref="B4:H4"/>
    <mergeCell ref="B5:H5"/>
    <mergeCell ref="B6:H6"/>
  </mergeCells>
  <printOptions horizontalCentered="1"/>
  <pageMargins left="0.35433070866141736" right="0.23622047244094491" top="0.51181102362204722" bottom="0.39370078740157483" header="0.31496062992125984" footer="0.31496062992125984"/>
  <pageSetup scale="68" fitToHeight="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Formato1</vt:lpstr>
      <vt:lpstr>Formato2</vt:lpstr>
      <vt:lpstr>Formato3</vt:lpstr>
      <vt:lpstr>Formato4</vt:lpstr>
      <vt:lpstr>Formato5</vt:lpstr>
      <vt:lpstr>Formato6a)</vt:lpstr>
      <vt:lpstr>Formato6b)</vt:lpstr>
      <vt:lpstr>Formato6c)</vt:lpstr>
      <vt:lpstr>Formato6d)</vt:lpstr>
      <vt:lpstr>Guía de Cumplimiento</vt:lpstr>
      <vt:lpstr>Instructivo Guía</vt:lpstr>
      <vt:lpstr>Formato1!Área_de_impresión</vt:lpstr>
      <vt:lpstr>Formato1!Títulos_a_imprimir</vt:lpstr>
      <vt:lpstr>Formato4!Títulos_a_imprimir</vt:lpstr>
      <vt:lpstr>Formato5!Títulos_a_imprimir</vt:lpstr>
      <vt:lpstr>'Formato6a)'!Títulos_a_imprimir</vt:lpstr>
      <vt:lpstr>'Formato6c)'!Títulos_a_imprimir</vt:lpstr>
      <vt:lpstr>'Guía de Cumplimiento'!Títulos_a_imprimir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arce</dc:creator>
  <cp:lastModifiedBy>comprasalm</cp:lastModifiedBy>
  <cp:lastPrinted>2018-02-27T18:28:39Z</cp:lastPrinted>
  <dcterms:created xsi:type="dcterms:W3CDTF">2016-10-24T18:06:15Z</dcterms:created>
  <dcterms:modified xsi:type="dcterms:W3CDTF">2018-02-27T18:32:31Z</dcterms:modified>
</cp:coreProperties>
</file>